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UDEG\GELIC\GELIC 2020\CPL\PREGÃO\Editais Concluídos\Pregão nº 30-2020 - Apoio SUFER\Anexo II\"/>
    </mc:Choice>
  </mc:AlternateContent>
  <bookViews>
    <workbookView xWindow="-108" yWindow="-108" windowWidth="23256" windowHeight="12576" firstSheet="4" activeTab="8"/>
  </bookViews>
  <sheets>
    <sheet name="Coord. Geral" sheetId="89" r:id="rId1"/>
    <sheet name="Economista Sênior" sheetId="91" r:id="rId2"/>
    <sheet name="Direito Pleno" sheetId="92" r:id="rId3"/>
    <sheet name="Engenheiro Júnior" sheetId="1" r:id="rId4"/>
    <sheet name="Direito Júnior" sheetId="93" r:id="rId5"/>
    <sheet name="Contador Júnior" sheetId="94" r:id="rId6"/>
    <sheet name="Economista Júnior" sheetId="95" r:id="rId7"/>
    <sheet name="Profissional Nível Superior" sheetId="96" r:id="rId8"/>
    <sheet name="VALOR GLOBAL" sheetId="5" r:id="rId9"/>
  </sheets>
  <externalReferences>
    <externalReference r:id="rId10"/>
  </externalReferences>
  <definedNames>
    <definedName name="_xlnm.Print_Area" localSheetId="5">'Contador Júnior'!$A$1:$D$136</definedName>
    <definedName name="_xlnm.Print_Area" localSheetId="0">'Coord. Geral'!$A$1:$D$136</definedName>
    <definedName name="_xlnm.Print_Area" localSheetId="4">'Direito Júnior'!$A$1:$D$136</definedName>
    <definedName name="_xlnm.Print_Area" localSheetId="2">'Direito Pleno'!$A$1:$D$136</definedName>
    <definedName name="_xlnm.Print_Area" localSheetId="6">'Economista Júnior'!$A$1:$D$136</definedName>
    <definedName name="_xlnm.Print_Area" localSheetId="1">'Economista Sênior'!$A$1:$D$136</definedName>
    <definedName name="_xlnm.Print_Area" localSheetId="3">'Engenheiro Júnior'!$A$1:$D$136</definedName>
    <definedName name="_xlnm.Print_Area" localSheetId="8">'VALOR GLOBAL'!$A$1:$E$32</definedName>
    <definedName name="CA">[1]Indices!$B$3</definedName>
    <definedName name="DF">[1]Indices!$B$5</definedName>
    <definedName name="ES">[1]Indices!$B$2</definedName>
    <definedName name="Pal_Workbook_GUID" hidden="1">"JSNQI1NMUY7QFUKEVL9TW6LM"</definedName>
    <definedName name="RE">[1]Indices!$B$4</definedName>
    <definedName name="RiskIsInput" hidden="1">FALSE</definedName>
    <definedName name="RiskIsOutput" hidden="1">FALSE</definedName>
    <definedName name="RiskIsStatistics" hidden="1">FALSE</definedName>
  </definedNames>
  <calcPr calcId="162913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1" i="96" l="1"/>
  <c r="D111" i="95"/>
  <c r="D111" i="94"/>
  <c r="D111" i="93"/>
  <c r="D111" i="1"/>
  <c r="D111" i="92"/>
  <c r="D111" i="91"/>
  <c r="C69" i="96"/>
  <c r="C68" i="96"/>
  <c r="C67" i="96"/>
  <c r="C69" i="95"/>
  <c r="C68" i="95"/>
  <c r="C67" i="95"/>
  <c r="C69" i="94"/>
  <c r="C68" i="94"/>
  <c r="C67" i="94"/>
  <c r="C69" i="93"/>
  <c r="C68" i="93"/>
  <c r="C67" i="93"/>
  <c r="C69" i="1"/>
  <c r="C68" i="1"/>
  <c r="C67" i="1"/>
  <c r="C69" i="92"/>
  <c r="C68" i="92"/>
  <c r="C67" i="92"/>
  <c r="C69" i="91"/>
  <c r="C68" i="91"/>
  <c r="C67" i="91"/>
  <c r="D133" i="96" l="1"/>
  <c r="C122" i="96"/>
  <c r="C121" i="96"/>
  <c r="C120" i="96"/>
  <c r="C118" i="96"/>
  <c r="C117" i="96"/>
  <c r="D112" i="96"/>
  <c r="C101" i="96"/>
  <c r="C100" i="96"/>
  <c r="C99" i="96"/>
  <c r="C98" i="96"/>
  <c r="C97" i="96"/>
  <c r="C96" i="96"/>
  <c r="C85" i="96"/>
  <c r="C82" i="96"/>
  <c r="D67" i="96"/>
  <c r="C66" i="96"/>
  <c r="D66" i="96" s="1"/>
  <c r="C53" i="96"/>
  <c r="C59" i="96" s="1"/>
  <c r="C75" i="96" s="1"/>
  <c r="C41" i="96"/>
  <c r="C42" i="96" s="1"/>
  <c r="D34" i="96"/>
  <c r="D56" i="96" s="1"/>
  <c r="C70" i="96" l="1"/>
  <c r="D76" i="96" s="1"/>
  <c r="D55" i="96"/>
  <c r="D41" i="96"/>
  <c r="C102" i="96"/>
  <c r="C106" i="96" s="1"/>
  <c r="C119" i="96"/>
  <c r="C43" i="96"/>
  <c r="D43" i="96" s="1"/>
  <c r="D52" i="96"/>
  <c r="C44" i="96"/>
  <c r="C74" i="96" s="1"/>
  <c r="D82" i="96"/>
  <c r="D97" i="96"/>
  <c r="D99" i="96"/>
  <c r="D101" i="96"/>
  <c r="D40" i="96"/>
  <c r="D53" i="96"/>
  <c r="D57" i="96"/>
  <c r="D129" i="96"/>
  <c r="D51" i="96"/>
  <c r="D54" i="96"/>
  <c r="D58" i="96"/>
  <c r="D85" i="96"/>
  <c r="D96" i="96"/>
  <c r="D98" i="96"/>
  <c r="D100" i="96"/>
  <c r="D42" i="96" l="1"/>
  <c r="D59" i="96"/>
  <c r="D75" i="96" s="1"/>
  <c r="D44" i="96"/>
  <c r="D74" i="96" s="1"/>
  <c r="D102" i="96"/>
  <c r="D106" i="96" s="1"/>
  <c r="D107" i="96" s="1"/>
  <c r="D132" i="96" s="1"/>
  <c r="D77" i="96" l="1"/>
  <c r="D130" i="96" s="1"/>
  <c r="C122" i="95" l="1"/>
  <c r="C121" i="95"/>
  <c r="C120" i="95"/>
  <c r="C118" i="95"/>
  <c r="C117" i="95"/>
  <c r="D112" i="95"/>
  <c r="C101" i="95"/>
  <c r="C100" i="95"/>
  <c r="C99" i="95"/>
  <c r="C98" i="95"/>
  <c r="C97" i="95"/>
  <c r="C96" i="95"/>
  <c r="C85" i="95"/>
  <c r="C82" i="95"/>
  <c r="D67" i="95"/>
  <c r="C66" i="95"/>
  <c r="D66" i="95" s="1"/>
  <c r="C53" i="95"/>
  <c r="C59" i="95" s="1"/>
  <c r="C75" i="95" s="1"/>
  <c r="C42" i="95"/>
  <c r="C41" i="95"/>
  <c r="D34" i="95"/>
  <c r="D101" i="95" s="1"/>
  <c r="D13" i="95"/>
  <c r="C70" i="95" l="1"/>
  <c r="D76" i="95" s="1"/>
  <c r="D52" i="95"/>
  <c r="D41" i="95"/>
  <c r="D55" i="95"/>
  <c r="C119" i="95"/>
  <c r="C102" i="95"/>
  <c r="C106" i="95" s="1"/>
  <c r="D133" i="95"/>
  <c r="D82" i="95"/>
  <c r="D40" i="95"/>
  <c r="D53" i="95"/>
  <c r="D57" i="95"/>
  <c r="D129" i="95"/>
  <c r="C43" i="95"/>
  <c r="D43" i="95" s="1"/>
  <c r="D51" i="95"/>
  <c r="D54" i="95"/>
  <c r="D58" i="95"/>
  <c r="D85" i="95"/>
  <c r="D96" i="95"/>
  <c r="D98" i="95"/>
  <c r="D100" i="95"/>
  <c r="D56" i="95"/>
  <c r="D97" i="95"/>
  <c r="D99" i="95"/>
  <c r="C66" i="94"/>
  <c r="C66" i="92"/>
  <c r="C66" i="93"/>
  <c r="C66" i="91"/>
  <c r="C66" i="1"/>
  <c r="C121" i="94"/>
  <c r="C122" i="94"/>
  <c r="C120" i="94"/>
  <c r="C118" i="94"/>
  <c r="C117" i="94"/>
  <c r="C121" i="92"/>
  <c r="C122" i="92"/>
  <c r="C120" i="92"/>
  <c r="C118" i="92"/>
  <c r="C117" i="92"/>
  <c r="C121" i="93"/>
  <c r="C122" i="93"/>
  <c r="C120" i="93"/>
  <c r="C118" i="93"/>
  <c r="C117" i="93"/>
  <c r="C121" i="91"/>
  <c r="C122" i="91"/>
  <c r="C120" i="91"/>
  <c r="C118" i="91"/>
  <c r="C117" i="91"/>
  <c r="C121" i="1"/>
  <c r="C122" i="1"/>
  <c r="C120" i="1"/>
  <c r="C118" i="1"/>
  <c r="C117" i="1"/>
  <c r="C98" i="94"/>
  <c r="C99" i="94"/>
  <c r="C100" i="94"/>
  <c r="C101" i="94"/>
  <c r="C97" i="94"/>
  <c r="C98" i="92"/>
  <c r="C99" i="92"/>
  <c r="C100" i="92"/>
  <c r="C101" i="92"/>
  <c r="C97" i="92"/>
  <c r="C98" i="93"/>
  <c r="C99" i="93"/>
  <c r="C100" i="93"/>
  <c r="C101" i="93"/>
  <c r="C97" i="93"/>
  <c r="C98" i="91"/>
  <c r="C99" i="91"/>
  <c r="C100" i="91"/>
  <c r="C101" i="91"/>
  <c r="C97" i="91"/>
  <c r="C98" i="1"/>
  <c r="C99" i="1"/>
  <c r="C100" i="1"/>
  <c r="C101" i="1"/>
  <c r="C97" i="1"/>
  <c r="C85" i="94"/>
  <c r="C82" i="94"/>
  <c r="C85" i="92"/>
  <c r="C82" i="92"/>
  <c r="C85" i="93"/>
  <c r="C82" i="93"/>
  <c r="C85" i="91"/>
  <c r="C82" i="91"/>
  <c r="C85" i="1"/>
  <c r="C82" i="1"/>
  <c r="C53" i="94"/>
  <c r="C53" i="92"/>
  <c r="C53" i="93"/>
  <c r="C53" i="91"/>
  <c r="C53" i="1"/>
  <c r="D59" i="95" l="1"/>
  <c r="D75" i="95" s="1"/>
  <c r="D42" i="95"/>
  <c r="D44" i="95" s="1"/>
  <c r="D74" i="95" s="1"/>
  <c r="D77" i="95" s="1"/>
  <c r="C44" i="95"/>
  <c r="C74" i="95" s="1"/>
  <c r="D102" i="95"/>
  <c r="D106" i="95" s="1"/>
  <c r="D107" i="95" s="1"/>
  <c r="D132" i="95" s="1"/>
  <c r="D13" i="94"/>
  <c r="D13" i="93"/>
  <c r="D13" i="92"/>
  <c r="D13" i="91"/>
  <c r="D13" i="89"/>
  <c r="C119" i="94"/>
  <c r="C96" i="94"/>
  <c r="C102" i="94" s="1"/>
  <c r="C106" i="94" s="1"/>
  <c r="D67" i="94"/>
  <c r="D66" i="94"/>
  <c r="C59" i="94"/>
  <c r="C41" i="94"/>
  <c r="C42" i="94" s="1"/>
  <c r="D34" i="94"/>
  <c r="D98" i="94" s="1"/>
  <c r="C119" i="93"/>
  <c r="C96" i="93"/>
  <c r="C102" i="93" s="1"/>
  <c r="C106" i="93" s="1"/>
  <c r="D67" i="93"/>
  <c r="D66" i="93"/>
  <c r="C59" i="93"/>
  <c r="C41" i="93"/>
  <c r="C42" i="93" s="1"/>
  <c r="D34" i="93"/>
  <c r="D98" i="93" s="1"/>
  <c r="C119" i="92"/>
  <c r="C96" i="92"/>
  <c r="C102" i="92" s="1"/>
  <c r="C106" i="92" s="1"/>
  <c r="D67" i="92"/>
  <c r="D66" i="92"/>
  <c r="C59" i="92"/>
  <c r="C75" i="92" s="1"/>
  <c r="C42" i="92"/>
  <c r="C41" i="92"/>
  <c r="D34" i="92"/>
  <c r="D99" i="92" s="1"/>
  <c r="C119" i="91"/>
  <c r="C96" i="91"/>
  <c r="C102" i="91" s="1"/>
  <c r="C106" i="91" s="1"/>
  <c r="D67" i="91"/>
  <c r="D66" i="91"/>
  <c r="C59" i="91"/>
  <c r="C42" i="91"/>
  <c r="C41" i="91"/>
  <c r="D34" i="91"/>
  <c r="D99" i="91" s="1"/>
  <c r="C119" i="89"/>
  <c r="C96" i="89"/>
  <c r="C102" i="89" s="1"/>
  <c r="C106" i="89" s="1"/>
  <c r="C83" i="89"/>
  <c r="D67" i="89"/>
  <c r="D66" i="89"/>
  <c r="C59" i="89"/>
  <c r="C84" i="89" s="1"/>
  <c r="C41" i="89"/>
  <c r="C42" i="89" s="1"/>
  <c r="D34" i="89"/>
  <c r="D54" i="89" s="1"/>
  <c r="D97" i="93" l="1"/>
  <c r="C70" i="94"/>
  <c r="D76" i="94" s="1"/>
  <c r="C70" i="93"/>
  <c r="D76" i="93" s="1"/>
  <c r="D56" i="92"/>
  <c r="D41" i="93"/>
  <c r="D56" i="93"/>
  <c r="D85" i="93"/>
  <c r="C70" i="92"/>
  <c r="D76" i="92" s="1"/>
  <c r="D129" i="92"/>
  <c r="D82" i="89"/>
  <c r="C84" i="96"/>
  <c r="D84" i="96" s="1"/>
  <c r="C84" i="95"/>
  <c r="D84" i="95" s="1"/>
  <c r="C83" i="96"/>
  <c r="C83" i="95"/>
  <c r="C83" i="93"/>
  <c r="D83" i="93" s="1"/>
  <c r="C83" i="92"/>
  <c r="C83" i="94"/>
  <c r="C83" i="1"/>
  <c r="C83" i="91"/>
  <c r="D83" i="91" s="1"/>
  <c r="D130" i="95"/>
  <c r="C70" i="91"/>
  <c r="D76" i="91" s="1"/>
  <c r="C87" i="89"/>
  <c r="C75" i="89"/>
  <c r="D84" i="89"/>
  <c r="C84" i="92"/>
  <c r="D84" i="92" s="1"/>
  <c r="C84" i="91"/>
  <c r="D84" i="91" s="1"/>
  <c r="C84" i="94"/>
  <c r="D84" i="94" s="1"/>
  <c r="C84" i="93"/>
  <c r="D84" i="93" s="1"/>
  <c r="C84" i="1"/>
  <c r="C70" i="89"/>
  <c r="D76" i="89" s="1"/>
  <c r="C43" i="92"/>
  <c r="D43" i="92" s="1"/>
  <c r="C43" i="91"/>
  <c r="D43" i="91" s="1"/>
  <c r="C75" i="91"/>
  <c r="D52" i="94"/>
  <c r="D55" i="94"/>
  <c r="D83" i="94"/>
  <c r="D96" i="94"/>
  <c r="D100" i="94"/>
  <c r="D129" i="94"/>
  <c r="D41" i="94"/>
  <c r="D56" i="94"/>
  <c r="D85" i="94"/>
  <c r="D97" i="94"/>
  <c r="D99" i="94"/>
  <c r="D51" i="94"/>
  <c r="D51" i="93"/>
  <c r="D52" i="93"/>
  <c r="D99" i="93"/>
  <c r="D129" i="93"/>
  <c r="D55" i="93"/>
  <c r="D96" i="93"/>
  <c r="D100" i="93"/>
  <c r="D41" i="92"/>
  <c r="D100" i="92"/>
  <c r="D83" i="92"/>
  <c r="D52" i="92"/>
  <c r="D97" i="92"/>
  <c r="D52" i="91"/>
  <c r="D97" i="91"/>
  <c r="D56" i="91"/>
  <c r="D129" i="91"/>
  <c r="D41" i="91"/>
  <c r="D100" i="91"/>
  <c r="D51" i="89"/>
  <c r="D55" i="89"/>
  <c r="D85" i="89"/>
  <c r="D98" i="89"/>
  <c r="D40" i="89"/>
  <c r="D58" i="89"/>
  <c r="D99" i="89"/>
  <c r="C43" i="94"/>
  <c r="D43" i="94" s="1"/>
  <c r="D53" i="94"/>
  <c r="D57" i="94"/>
  <c r="D101" i="94"/>
  <c r="D40" i="94"/>
  <c r="D54" i="94"/>
  <c r="D58" i="94"/>
  <c r="C75" i="94"/>
  <c r="D82" i="94"/>
  <c r="C43" i="93"/>
  <c r="D43" i="93" s="1"/>
  <c r="D53" i="93"/>
  <c r="D57" i="93"/>
  <c r="D101" i="93"/>
  <c r="D40" i="93"/>
  <c r="D42" i="93" s="1"/>
  <c r="D54" i="93"/>
  <c r="D58" i="93"/>
  <c r="C75" i="93"/>
  <c r="D82" i="93"/>
  <c r="D53" i="92"/>
  <c r="D57" i="92"/>
  <c r="D101" i="92"/>
  <c r="D40" i="92"/>
  <c r="D54" i="92"/>
  <c r="D58" i="92"/>
  <c r="D82" i="92"/>
  <c r="D98" i="92"/>
  <c r="D51" i="92"/>
  <c r="D55" i="92"/>
  <c r="D85" i="92"/>
  <c r="D96" i="92"/>
  <c r="D53" i="91"/>
  <c r="D57" i="91"/>
  <c r="D40" i="91"/>
  <c r="D54" i="91"/>
  <c r="D58" i="91"/>
  <c r="D82" i="91"/>
  <c r="D98" i="91"/>
  <c r="D101" i="91"/>
  <c r="D51" i="91"/>
  <c r="D55" i="91"/>
  <c r="D85" i="91"/>
  <c r="D96" i="91"/>
  <c r="C43" i="89"/>
  <c r="C44" i="89" s="1"/>
  <c r="C74" i="89" s="1"/>
  <c r="D96" i="89"/>
  <c r="D41" i="89"/>
  <c r="D52" i="89"/>
  <c r="D56" i="89"/>
  <c r="D83" i="89"/>
  <c r="C86" i="89"/>
  <c r="D97" i="89"/>
  <c r="D100" i="89"/>
  <c r="D129" i="89"/>
  <c r="D53" i="89"/>
  <c r="D57" i="89"/>
  <c r="D101" i="89"/>
  <c r="D42" i="94" l="1"/>
  <c r="C44" i="92"/>
  <c r="C74" i="92" s="1"/>
  <c r="D42" i="92"/>
  <c r="D44" i="92" s="1"/>
  <c r="D74" i="92" s="1"/>
  <c r="D43" i="89"/>
  <c r="C44" i="93"/>
  <c r="C74" i="93" s="1"/>
  <c r="D83" i="95"/>
  <c r="C86" i="96"/>
  <c r="D86" i="96" s="1"/>
  <c r="C86" i="95"/>
  <c r="D86" i="95" s="1"/>
  <c r="D83" i="96"/>
  <c r="C87" i="96"/>
  <c r="D87" i="96" s="1"/>
  <c r="C87" i="95"/>
  <c r="D87" i="95" s="1"/>
  <c r="C88" i="89"/>
  <c r="C86" i="94"/>
  <c r="D86" i="94" s="1"/>
  <c r="C86" i="93"/>
  <c r="C86" i="1"/>
  <c r="C86" i="92"/>
  <c r="D86" i="92" s="1"/>
  <c r="C86" i="91"/>
  <c r="D86" i="91" s="1"/>
  <c r="C87" i="92"/>
  <c r="D87" i="92" s="1"/>
  <c r="C87" i="91"/>
  <c r="D87" i="91" s="1"/>
  <c r="C87" i="94"/>
  <c r="D87" i="94" s="1"/>
  <c r="C87" i="93"/>
  <c r="D87" i="93" s="1"/>
  <c r="C87" i="1"/>
  <c r="D86" i="89"/>
  <c r="D87" i="89"/>
  <c r="C44" i="91"/>
  <c r="C74" i="91" s="1"/>
  <c r="D102" i="94"/>
  <c r="D106" i="94" s="1"/>
  <c r="D107" i="94" s="1"/>
  <c r="D132" i="94" s="1"/>
  <c r="D59" i="94"/>
  <c r="D75" i="94" s="1"/>
  <c r="D59" i="93"/>
  <c r="D75" i="93" s="1"/>
  <c r="D44" i="93"/>
  <c r="D74" i="93" s="1"/>
  <c r="D102" i="93"/>
  <c r="D106" i="93" s="1"/>
  <c r="D107" i="93" s="1"/>
  <c r="D132" i="93" s="1"/>
  <c r="D102" i="92"/>
  <c r="D106" i="92" s="1"/>
  <c r="D107" i="92" s="1"/>
  <c r="D132" i="92" s="1"/>
  <c r="D42" i="91"/>
  <c r="D44" i="91" s="1"/>
  <c r="D74" i="91" s="1"/>
  <c r="D42" i="89"/>
  <c r="D44" i="89" s="1"/>
  <c r="D74" i="89" s="1"/>
  <c r="D59" i="89"/>
  <c r="D75" i="89" s="1"/>
  <c r="D44" i="94"/>
  <c r="D74" i="94" s="1"/>
  <c r="D77" i="94" s="1"/>
  <c r="C44" i="94"/>
  <c r="C74" i="94" s="1"/>
  <c r="D59" i="92"/>
  <c r="D75" i="92" s="1"/>
  <c r="D77" i="92" s="1"/>
  <c r="D102" i="91"/>
  <c r="D106" i="91" s="1"/>
  <c r="D107" i="91" s="1"/>
  <c r="D132" i="91" s="1"/>
  <c r="D59" i="91"/>
  <c r="D75" i="91" s="1"/>
  <c r="D102" i="89"/>
  <c r="D106" i="89" s="1"/>
  <c r="D107" i="89" s="1"/>
  <c r="D132" i="89" s="1"/>
  <c r="D88" i="92" l="1"/>
  <c r="D131" i="92" s="1"/>
  <c r="D88" i="94"/>
  <c r="D131" i="94" s="1"/>
  <c r="D88" i="89"/>
  <c r="D131" i="89" s="1"/>
  <c r="D77" i="91"/>
  <c r="D130" i="91" s="1"/>
  <c r="C88" i="96"/>
  <c r="D88" i="91"/>
  <c r="D131" i="91" s="1"/>
  <c r="D88" i="95"/>
  <c r="D88" i="96"/>
  <c r="C88" i="95"/>
  <c r="C88" i="91"/>
  <c r="C88" i="92"/>
  <c r="C88" i="94"/>
  <c r="C88" i="93"/>
  <c r="D86" i="93"/>
  <c r="D88" i="93" s="1"/>
  <c r="D131" i="93" s="1"/>
  <c r="D77" i="93"/>
  <c r="D130" i="93" s="1"/>
  <c r="D77" i="89"/>
  <c r="D130" i="89" s="1"/>
  <c r="D130" i="94"/>
  <c r="D130" i="92"/>
  <c r="D131" i="96" l="1"/>
  <c r="D134" i="96" s="1"/>
  <c r="D117" i="96"/>
  <c r="D118" i="96" s="1"/>
  <c r="D131" i="95"/>
  <c r="D134" i="95" s="1"/>
  <c r="D117" i="95"/>
  <c r="D118" i="95" s="1"/>
  <c r="D121" i="95" l="1"/>
  <c r="D119" i="96"/>
  <c r="D123" i="96" s="1"/>
  <c r="D135" i="96" s="1"/>
  <c r="D136" i="96" s="1"/>
  <c r="C30" i="5" s="1"/>
  <c r="D30" i="5" s="1"/>
  <c r="E30" i="5" s="1"/>
  <c r="D120" i="95"/>
  <c r="D122" i="95"/>
  <c r="D119" i="95"/>
  <c r="D123" i="95" s="1"/>
  <c r="D135" i="95" s="1"/>
  <c r="D136" i="95" s="1"/>
  <c r="C28" i="5" s="1"/>
  <c r="D121" i="96"/>
  <c r="D120" i="96"/>
  <c r="D122" i="96"/>
  <c r="D112" i="91"/>
  <c r="D117" i="91" s="1"/>
  <c r="D118" i="91" s="1"/>
  <c r="D133" i="91"/>
  <c r="D134" i="91" s="1"/>
  <c r="D112" i="92"/>
  <c r="D133" i="92"/>
  <c r="D134" i="92" s="1"/>
  <c r="D133" i="89"/>
  <c r="D134" i="89" s="1"/>
  <c r="D112" i="89"/>
  <c r="D117" i="89" s="1"/>
  <c r="D118" i="89" s="1"/>
  <c r="D133" i="93"/>
  <c r="D134" i="93" s="1"/>
  <c r="D112" i="93"/>
  <c r="D117" i="93" s="1"/>
  <c r="D118" i="93" s="1"/>
  <c r="D133" i="94"/>
  <c r="D134" i="94" s="1"/>
  <c r="D112" i="94"/>
  <c r="D120" i="89" l="1"/>
  <c r="D120" i="93"/>
  <c r="D122" i="93"/>
  <c r="D119" i="93"/>
  <c r="D123" i="93" s="1"/>
  <c r="D135" i="93" s="1"/>
  <c r="D136" i="93" s="1"/>
  <c r="C24" i="5" s="1"/>
  <c r="D121" i="93"/>
  <c r="D117" i="94"/>
  <c r="D118" i="94" s="1"/>
  <c r="D117" i="92"/>
  <c r="D120" i="91"/>
  <c r="D119" i="91"/>
  <c r="D123" i="91" s="1"/>
  <c r="D135" i="91" s="1"/>
  <c r="D136" i="91" s="1"/>
  <c r="C18" i="5" s="1"/>
  <c r="D121" i="91"/>
  <c r="D122" i="91"/>
  <c r="D119" i="89"/>
  <c r="D123" i="89" s="1"/>
  <c r="D135" i="89" s="1"/>
  <c r="D136" i="89" s="1"/>
  <c r="D121" i="89"/>
  <c r="D122" i="89"/>
  <c r="C16" i="5" l="1"/>
  <c r="D16" i="5" s="1"/>
  <c r="E16" i="5" s="1"/>
  <c r="D120" i="94"/>
  <c r="D121" i="94"/>
  <c r="D122" i="94"/>
  <c r="D119" i="94"/>
  <c r="D123" i="94" s="1"/>
  <c r="D135" i="94" s="1"/>
  <c r="D136" i="94" s="1"/>
  <c r="C26" i="5" s="1"/>
  <c r="D118" i="92"/>
  <c r="C96" i="1"/>
  <c r="C119" i="1"/>
  <c r="D34" i="1"/>
  <c r="D58" i="1" s="1"/>
  <c r="C41" i="1"/>
  <c r="C59" i="1"/>
  <c r="D66" i="1"/>
  <c r="D67" i="1"/>
  <c r="D119" i="92" l="1"/>
  <c r="D123" i="92" s="1"/>
  <c r="D135" i="92" s="1"/>
  <c r="D136" i="92" s="1"/>
  <c r="C20" i="5" s="1"/>
  <c r="D122" i="92"/>
  <c r="D121" i="92"/>
  <c r="D120" i="92"/>
  <c r="C70" i="1"/>
  <c r="D76" i="1" s="1"/>
  <c r="C75" i="1"/>
  <c r="D87" i="1"/>
  <c r="D129" i="1"/>
  <c r="D54" i="1"/>
  <c r="D96" i="1"/>
  <c r="D100" i="1"/>
  <c r="D53" i="1"/>
  <c r="D83" i="1"/>
  <c r="D57" i="1"/>
  <c r="D40" i="1"/>
  <c r="D85" i="1"/>
  <c r="D101" i="1"/>
  <c r="D97" i="1"/>
  <c r="D82" i="1"/>
  <c r="D99" i="1"/>
  <c r="D98" i="1"/>
  <c r="C102" i="1"/>
  <c r="C106" i="1" s="1"/>
  <c r="D86" i="1"/>
  <c r="D41" i="1"/>
  <c r="C42" i="1"/>
  <c r="D55" i="1"/>
  <c r="D51" i="1"/>
  <c r="D56" i="1"/>
  <c r="D52" i="1"/>
  <c r="D42" i="1" l="1"/>
  <c r="D102" i="1"/>
  <c r="D106" i="1" s="1"/>
  <c r="D107" i="1" s="1"/>
  <c r="D132" i="1" s="1"/>
  <c r="D84" i="1"/>
  <c r="D88" i="1" s="1"/>
  <c r="D131" i="1" s="1"/>
  <c r="D133" i="1"/>
  <c r="D112" i="1"/>
  <c r="C88" i="1"/>
  <c r="C43" i="1"/>
  <c r="D43" i="1" s="1"/>
  <c r="D44" i="1" s="1"/>
  <c r="D74" i="1" s="1"/>
  <c r="D59" i="1"/>
  <c r="D75" i="1" s="1"/>
  <c r="C44" i="1" l="1"/>
  <c r="C74" i="1" s="1"/>
  <c r="D77" i="1"/>
  <c r="D130" i="1" s="1"/>
  <c r="D134" i="1" s="1"/>
  <c r="D117" i="1" l="1"/>
  <c r="D118" i="1" s="1"/>
  <c r="D121" i="1" s="1"/>
  <c r="D120" i="1" l="1"/>
  <c r="D122" i="1"/>
  <c r="D119" i="1"/>
  <c r="D123" i="1" s="1"/>
  <c r="D135" i="1" s="1"/>
  <c r="D136" i="1" s="1"/>
  <c r="C22" i="5" s="1"/>
  <c r="D18" i="5" l="1"/>
  <c r="E18" i="5" s="1"/>
  <c r="D28" i="5"/>
  <c r="E28" i="5" s="1"/>
  <c r="D20" i="5"/>
  <c r="D26" i="5" l="1"/>
  <c r="E26" i="5" s="1"/>
  <c r="D24" i="5"/>
  <c r="E24" i="5" s="1"/>
  <c r="E20" i="5"/>
  <c r="D22" i="5" l="1"/>
  <c r="E22" i="5" s="1"/>
  <c r="E32" i="5" l="1"/>
  <c r="D32" i="5"/>
</calcChain>
</file>

<file path=xl/sharedStrings.xml><?xml version="1.0" encoding="utf-8"?>
<sst xmlns="http://schemas.openxmlformats.org/spreadsheetml/2006/main" count="1638" uniqueCount="177">
  <si>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</si>
  <si>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</si>
  <si>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</si>
  <si>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</si>
  <si>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</si>
  <si>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</si>
  <si>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</si>
  <si>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</si>
  <si>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</si>
  <si>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</si>
  <si>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</si>
  <si>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</si>
  <si>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</si>
  <si>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</si>
  <si>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</si>
  <si>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</si>
  <si>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</si>
  <si>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</si>
  <si>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</si>
  <si>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</si>
  <si>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</si>
  <si>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</si>
  <si>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</si>
  <si>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</si>
  <si>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</si>
  <si>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</si>
  <si>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</si>
  <si>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</si>
  <si>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</si>
  <si>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</si>
  <si>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</si>
  <si>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</si>
  <si>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</si>
  <si>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</si>
  <si>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>IDENTIFICAÇÃO DOS SERVIÇOS</t>
  </si>
  <si>
    <t>Unidade de Medida</t>
  </si>
  <si>
    <t xml:space="preserve">Quantidade </t>
  </si>
  <si>
    <t xml:space="preserve">Município/UF </t>
  </si>
  <si>
    <t>Nº de meses de execução contratual</t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</si>
  <si>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</si>
  <si>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</si>
  <si>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</si>
  <si>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</si>
  <si>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</si>
  <si>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</si>
  <si>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</si>
  <si>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</si>
  <si>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</si>
  <si>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Tipo de Serviço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</si>
  <si>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</si>
  <si>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</si>
  <si>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</si>
  <si>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</si>
  <si>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</si>
  <si>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</si>
  <si>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</si>
  <si>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</si>
  <si>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</si>
  <si>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</si>
  <si>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</si>
  <si>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</si>
  <si>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</si>
  <si>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</si>
  <si>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</si>
  <si>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</si>
  <si>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</si>
  <si>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</si>
  <si>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</si>
  <si>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</si>
  <si>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</si>
  <si>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</si>
  <si>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</si>
  <si>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</si>
  <si>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</si>
  <si>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</si>
  <si>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</si>
  <si>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</si>
  <si>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</si>
  <si>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</si>
  <si>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</si>
  <si>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t>TOTAL DO SUBMÓDULO 2.1</t>
  </si>
  <si>
    <t>TOTAL DO MÓDULO 1</t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</si>
  <si>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</si>
  <si>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</si>
  <si>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</si>
  <si>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</si>
  <si>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</si>
  <si>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t>Submódulo 4.1 – Substituto nas Ausências Legais (Redação dada pela Instrução Normativa nº 7, de 2018)</t>
  </si>
  <si>
    <t>TOTAL DO SUBMÓDULO 4.1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</si>
  <si>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</si>
  <si>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</si>
  <si>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</si>
  <si>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</si>
  <si>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</si>
  <si>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</si>
  <si>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</si>
  <si>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</si>
  <si>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</si>
  <si>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t>TOTAL DO MÓDULO 6</t>
  </si>
  <si>
    <t>SUBTOTAL DO SUBMÓDULO 2.1</t>
  </si>
  <si>
    <t>Incidência do submódulo 2.2 sobre o submódulo 2.1</t>
  </si>
  <si>
    <t xml:space="preserve">Posto </t>
  </si>
  <si>
    <t>OBS: Os licitantes devem preencher os campos marcados em amarelo</t>
  </si>
  <si>
    <t>QUADRO RESUMO</t>
  </si>
  <si>
    <t>DESCRIÇÃO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</si>
  <si>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</si>
  <si>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</si>
  <si>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</si>
  <si>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</si>
  <si>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</si>
  <si>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</si>
  <si>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</si>
  <si>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</si>
  <si>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LOGOTIPO</t>
  </si>
  <si>
    <t>RAZÃO SOCIAL:</t>
  </si>
  <si>
    <t>CNPJ:</t>
  </si>
  <si>
    <t>ENDEREÇO:</t>
  </si>
  <si>
    <t>FONE:</t>
  </si>
  <si>
    <t>Nº de Registro da Convenção Coletiva de Trabalho no M.T.E</t>
  </si>
  <si>
    <t>Brasília/DF</t>
  </si>
  <si>
    <t>Apoio Técnico Especializado</t>
  </si>
  <si>
    <t>2142-05</t>
  </si>
  <si>
    <t>2410-05</t>
  </si>
  <si>
    <t>Engenheiro Civil - Junior (CBO 2142-05)</t>
  </si>
  <si>
    <t>2512-05</t>
  </si>
  <si>
    <t>Economista - Sênior (CBO 2512-05)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</si>
  <si>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</si>
  <si>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Engenheiro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</si>
  <si>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</si>
  <si>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</si>
  <si>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</si>
  <si>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</si>
  <si>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</si>
  <si>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</si>
  <si>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</si>
  <si>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</si>
  <si>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Outros - especificar </t>
    </r>
    <r>
      <rPr>
        <sz val="8"/>
        <color indexed="8"/>
        <rFont val="Ecofont Vera Sans"/>
        <family val="2"/>
      </rPr>
      <t xml:space="preserve">(Cláusula </t>
    </r>
    <r>
      <rPr>
        <sz val="8"/>
        <color indexed="10"/>
        <rFont val="Ecofont Vera Sans"/>
        <family val="2"/>
      </rPr>
      <t>XX</t>
    </r>
    <r>
      <rPr>
        <sz val="8"/>
        <color indexed="8"/>
        <rFont val="Ecofont Vera Sans"/>
        <family val="2"/>
      </rPr>
      <t xml:space="preserve"> da Convenção Coletiva de Trabalho)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</si>
  <si>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</si>
  <si>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</si>
  <si>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</si>
  <si>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</si>
  <si>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</si>
  <si>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Contador - Júnior (CBO 2522-10)</t>
  </si>
  <si>
    <t>50500.431545/2019-10</t>
  </si>
  <si>
    <t>Coordenador - Coordenador Geral (CBO 2142-05)</t>
  </si>
  <si>
    <t xml:space="preserve">Data de apresentação da proposta (dia/mês/ano) </t>
  </si>
  <si>
    <t>Transporte (considerando 22 dias úteis)</t>
  </si>
  <si>
    <t>* Não será admitida a inclusão de benefícios que onerem apenas o tomador de serviços, nos termos do PARECER N.º 15/2014/CPLC/DEPCONSU/PGF/AGU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</si>
  <si>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</si>
  <si>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</si>
  <si>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</si>
  <si>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</si>
  <si>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Adicional de Férias </t>
    </r>
    <r>
      <rPr>
        <b/>
        <sz val="10"/>
        <rFont val="Ecofont Vera Sans"/>
        <family val="2"/>
      </rPr>
      <t>(*apenas adicional de férias do titular)</t>
    </r>
  </si>
  <si>
    <r>
      <t xml:space="preserve">Auxílio Alimentação - (Cláusula </t>
    </r>
    <r>
      <rPr>
        <sz val="10"/>
        <color rgb="FFFF0000"/>
        <rFont val="Ecofont Vera Sans"/>
        <family val="2"/>
      </rPr>
      <t>XX</t>
    </r>
    <r>
      <rPr>
        <sz val="10"/>
        <color theme="1"/>
        <rFont val="Ecofont Vera Sans"/>
        <family val="2"/>
      </rPr>
      <t xml:space="preserve"> da Convenção Coletiva de Trabalho) (considerando 22 dias úteis)</t>
    </r>
  </si>
  <si>
    <r>
      <t xml:space="preserve">Assistência Médica e familiar - (Cláusula </t>
    </r>
    <r>
      <rPr>
        <sz val="10"/>
        <color rgb="FFFF0000"/>
        <rFont val="Ecofont Vera Sans"/>
        <family val="2"/>
      </rPr>
      <t>XX</t>
    </r>
    <r>
      <rPr>
        <sz val="10"/>
        <color theme="1"/>
        <rFont val="Ecofont Vera Sans"/>
        <family val="2"/>
      </rPr>
      <t xml:space="preserve"> da Convenção Coletiva de Trabalho) *</t>
    </r>
  </si>
  <si>
    <t>Economista</t>
  </si>
  <si>
    <t>Contador</t>
  </si>
  <si>
    <t>VALOR TOTAL</t>
  </si>
  <si>
    <t>Coordenador - Coordenador Geral</t>
  </si>
  <si>
    <t>Economista - Sênior</t>
  </si>
  <si>
    <r>
      <t xml:space="preserve">Assistência Médica e familiar - </t>
    </r>
    <r>
      <rPr>
        <sz val="8"/>
        <color theme="1"/>
        <rFont val="Ecofont Vera Sans"/>
        <family val="2"/>
      </rPr>
      <t xml:space="preserve">(Cláusula </t>
    </r>
    <r>
      <rPr>
        <sz val="8"/>
        <color rgb="FFFF0000"/>
        <rFont val="Ecofont Vera Sans"/>
        <family val="2"/>
      </rPr>
      <t>XX</t>
    </r>
    <r>
      <rPr>
        <sz val="8"/>
        <color theme="1"/>
        <rFont val="Ecofont Vera Sans"/>
        <family val="2"/>
      </rPr>
      <t xml:space="preserve"> da Convenção Coletiva de Trabalho) *</t>
    </r>
  </si>
  <si>
    <r>
      <t xml:space="preserve">Auxílio Alimentação - </t>
    </r>
    <r>
      <rPr>
        <sz val="8"/>
        <color theme="1"/>
        <rFont val="Ecofont Vera Sans"/>
        <family val="2"/>
      </rPr>
      <t xml:space="preserve">(Cláusula </t>
    </r>
    <r>
      <rPr>
        <sz val="8"/>
        <color rgb="FFFF0000"/>
        <rFont val="Ecofont Vera Sans"/>
        <family val="2"/>
      </rPr>
      <t>XX</t>
    </r>
    <r>
      <rPr>
        <sz val="8"/>
        <color theme="1"/>
        <rFont val="Ecofont Vera Sans"/>
        <family val="2"/>
      </rPr>
      <t xml:space="preserve"> da Convenção Coletiva de Trabalho) (considerando 22 dias úteis)</t>
    </r>
  </si>
  <si>
    <r>
      <t xml:space="preserve">Transporte </t>
    </r>
    <r>
      <rPr>
        <sz val="8"/>
        <color theme="1"/>
        <rFont val="Ecofont Vera Sans"/>
        <family val="2"/>
      </rPr>
      <t>(considerando 22 dias úteis)</t>
    </r>
  </si>
  <si>
    <t>2522-10</t>
  </si>
  <si>
    <t>Economista - Júnior (CBO 2512-05)</t>
  </si>
  <si>
    <t>Engenheiro Civil - Júnior</t>
  </si>
  <si>
    <t>Contador Júnior</t>
  </si>
  <si>
    <t>Economista - Júnior</t>
  </si>
  <si>
    <t>Bacharel em Direito - Pleno (CBO 2410-05)</t>
  </si>
  <si>
    <t>Bacharel em Direito - Júnior (CBO 2410-05)</t>
  </si>
  <si>
    <t>Bacharel em Direito - Pleno</t>
  </si>
  <si>
    <t>Bacharel em Direito - Júnior</t>
  </si>
  <si>
    <t>Bacharel em Direito</t>
  </si>
  <si>
    <t>Supervisor Administrativo - Pleno (CBO 4101)</t>
  </si>
  <si>
    <t>Supervisor Administrativo</t>
  </si>
  <si>
    <t>Supervisor Administrativo - Pleno</t>
  </si>
  <si>
    <t>30/2020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</si>
</sst>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&quot;R$&quot;* #,##0.00_);_(&quot;R$&quot;* \(#,##0.00\);_(&quot;R$&quot;* &quot;-&quot;??_);_(@_)"/>
    <numFmt numFmtId="165" formatCode="_-&quot;R$&quot;\ * #,##0.00_-;\-&quot;R$&quot;\ * #,##0.00_-;_-&quot;R$&quot;\ * &quot;-&quot;??_-;_-@_-"/>
    <numFmt numFmtId="166" formatCode="0.0000%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  <family val="2"/>
    </font>
    <font>
      <b/>
      <sz val="9"/>
      <color indexed="8"/>
      <name val="Ecofont Vera Sans"/>
      <family val="2"/>
    </font>
    <font>
      <sz val="9"/>
      <color indexed="8"/>
      <name val="Ecofont Vera Sans"/>
      <family val="2"/>
    </font>
    <font>
      <sz val="10"/>
      <name val="Ecofont Vera Sans"/>
      <family val="2"/>
    </font>
    <font>
      <b/>
      <sz val="10"/>
      <name val="Ecofont Vera Sans"/>
      <family val="2"/>
    </font>
    <font>
      <b/>
      <sz val="10"/>
      <color indexed="8"/>
      <name val="Ecofont Vera Sans"/>
      <family val="2"/>
    </font>
    <font>
      <sz val="8"/>
      <color indexed="8"/>
      <name val="Ecofont Vera Sans"/>
      <family val="2"/>
    </font>
    <font>
      <sz val="8"/>
      <color indexed="10"/>
      <name val="Ecofont Vera Sans"/>
      <family val="2"/>
    </font>
    <font>
      <b/>
      <sz val="9"/>
      <color theme="1"/>
      <name val="Ecofont Vera Sans"/>
      <family val="2"/>
    </font>
    <font>
      <sz val="9"/>
      <color indexed="10"/>
      <name val="Ecofont Vera Sans"/>
      <family val="2"/>
    </font>
    <font>
      <sz val="9"/>
      <color rgb="FFFF0000"/>
      <name val="Ecofont Vera Sans"/>
      <family val="2"/>
    </font>
    <font>
      <sz val="10"/>
      <color rgb="FFFF0000"/>
      <name val="Ecofont Vera Sans"/>
      <family val="2"/>
    </font>
    <font>
      <sz val="8"/>
      <color theme="1"/>
      <name val="Ecofont Vera Sans"/>
      <family val="2"/>
    </font>
    <font>
      <b/>
      <sz val="10"/>
      <color theme="0"/>
      <name val="Ecofont Vera Sans"/>
      <family val="2"/>
    </font>
    <font>
      <i/>
      <sz val="8"/>
      <color theme="1"/>
      <name val="Ecofont Vera Sans"/>
      <family val="2"/>
    </font>
    <font>
      <sz val="8"/>
      <color rgb="FFFF0000"/>
      <name val="Ecofont Vera Sans"/>
      <family val="2"/>
    </font>
    <font>
      <b/>
      <sz val="11"/>
      <name val="Ecofont Vera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95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14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165" fontId="3" fillId="5" borderId="1" xfId="1" applyFont="1" applyFill="1" applyBorder="1" applyAlignment="1" applyProtection="1">
      <alignment horizontal="center" vertical="center" wrapText="1"/>
      <protection locked="0"/>
    </xf>
    <xf numFmtId="166" fontId="3" fillId="5" borderId="1" xfId="3" applyNumberFormat="1" applyFont="1" applyFill="1" applyBorder="1" applyAlignment="1" applyProtection="1">
      <alignment horizontal="center" vertical="center" wrapText="1"/>
      <protection locked="0"/>
    </xf>
    <xf numFmtId="10" fontId="3" fillId="3" borderId="1" xfId="3" applyNumberFormat="1" applyFont="1" applyFill="1" applyBorder="1" applyAlignment="1" applyProtection="1">
      <alignment horizontal="center" vertical="center" wrapText="1"/>
    </xf>
    <xf numFmtId="165" fontId="3" fillId="0" borderId="1" xfId="1" applyFont="1" applyBorder="1" applyAlignment="1" applyProtection="1">
      <alignment horizontal="center" vertical="center" wrapText="1"/>
    </xf>
    <xf numFmtId="165" fontId="7" fillId="0" borderId="1" xfId="1" applyFont="1" applyBorder="1" applyAlignment="1" applyProtection="1">
      <alignment horizontal="center" vertical="center" wrapText="1"/>
    </xf>
    <xf numFmtId="10" fontId="3" fillId="5" borderId="1" xfId="3" applyNumberFormat="1" applyFont="1" applyFill="1" applyBorder="1" applyAlignment="1" applyProtection="1">
      <alignment horizontal="center" vertical="center" wrapText="1"/>
      <protection locked="0"/>
    </xf>
    <xf numFmtId="165" fontId="3" fillId="3" borderId="1" xfId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5" fontId="7" fillId="2" borderId="1" xfId="1" applyFont="1" applyFill="1" applyBorder="1" applyAlignment="1" applyProtection="1">
      <alignment horizontal="center" vertical="center" wrapText="1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10" fontId="3" fillId="3" borderId="1" xfId="1" applyNumberFormat="1" applyFont="1" applyFill="1" applyBorder="1" applyAlignment="1" applyProtection="1">
      <alignment horizontal="center" vertical="center" wrapText="1"/>
    </xf>
    <xf numFmtId="166" fontId="7" fillId="2" borderId="1" xfId="3" applyNumberFormat="1" applyFont="1" applyFill="1" applyBorder="1" applyAlignment="1" applyProtection="1">
      <alignment horizontal="center" vertical="center" wrapText="1"/>
    </xf>
    <xf numFmtId="10" fontId="7" fillId="2" borderId="1" xfId="3" applyNumberFormat="1" applyFont="1" applyFill="1" applyBorder="1" applyAlignment="1" applyProtection="1">
      <alignment horizontal="center" vertical="center" wrapText="1"/>
    </xf>
    <xf numFmtId="10" fontId="7" fillId="3" borderId="1" xfId="3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0" xfId="0" applyFont="1" applyProtection="1">
      <protection hidden="1"/>
    </xf>
    <xf numFmtId="0" fontId="4" fillId="0" borderId="0" xfId="0" applyFont="1" applyBorder="1" applyProtection="1">
      <protection locked="0"/>
    </xf>
    <xf numFmtId="165" fontId="4" fillId="0" borderId="0" xfId="0" applyNumberFormat="1" applyFont="1" applyBorder="1" applyProtection="1">
      <protection locked="0"/>
    </xf>
    <xf numFmtId="165" fontId="4" fillId="0" borderId="7" xfId="0" applyNumberFormat="1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4" fillId="0" borderId="10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7" fillId="4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165" fontId="3" fillId="5" borderId="1" xfId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165" fontId="3" fillId="0" borderId="1" xfId="1" applyFont="1" applyBorder="1" applyAlignment="1" applyProtection="1">
      <alignment horizontal="center" wrapText="1"/>
    </xf>
    <xf numFmtId="165" fontId="7" fillId="2" borderId="1" xfId="1" applyFont="1" applyFill="1" applyBorder="1" applyAlignment="1" applyProtection="1">
      <alignment horizontal="center" wrapText="1"/>
    </xf>
    <xf numFmtId="0" fontId="4" fillId="0" borderId="0" xfId="0" applyFont="1" applyBorder="1" applyProtection="1"/>
    <xf numFmtId="0" fontId="7" fillId="2" borderId="1" xfId="0" applyFont="1" applyFill="1" applyBorder="1" applyAlignment="1" applyProtection="1">
      <alignment horizontal="center" wrapText="1"/>
    </xf>
    <xf numFmtId="0" fontId="10" fillId="3" borderId="1" xfId="0" applyFont="1" applyFill="1" applyBorder="1" applyAlignment="1" applyProtection="1">
      <alignment horizontal="center" wrapText="1"/>
    </xf>
    <xf numFmtId="0" fontId="10" fillId="3" borderId="1" xfId="0" applyFont="1" applyFill="1" applyBorder="1" applyAlignment="1" applyProtection="1">
      <alignment vertical="top" wrapText="1"/>
    </xf>
    <xf numFmtId="10" fontId="10" fillId="0" borderId="1" xfId="3" applyNumberFormat="1" applyFont="1" applyFill="1" applyBorder="1" applyAlignment="1" applyProtection="1">
      <alignment horizontal="center" vertical="top" wrapText="1"/>
    </xf>
    <xf numFmtId="165" fontId="10" fillId="3" borderId="1" xfId="1" applyFont="1" applyFill="1" applyBorder="1" applyAlignment="1" applyProtection="1">
      <alignment horizontal="center" vertical="top" wrapText="1"/>
    </xf>
    <xf numFmtId="10" fontId="10" fillId="3" borderId="1" xfId="3" applyNumberFormat="1" applyFont="1" applyFill="1" applyBorder="1" applyAlignment="1" applyProtection="1">
      <alignment horizontal="center" vertical="top" wrapText="1"/>
    </xf>
    <xf numFmtId="10" fontId="7" fillId="2" borderId="1" xfId="1" applyNumberFormat="1" applyFont="1" applyFill="1" applyBorder="1" applyAlignment="1" applyProtection="1">
      <alignment horizontal="center" vertical="top" wrapText="1"/>
    </xf>
    <xf numFmtId="165" fontId="7" fillId="2" borderId="1" xfId="1" applyFont="1" applyFill="1" applyBorder="1" applyAlignment="1" applyProtection="1">
      <alignment horizontal="center" vertical="top" wrapText="1"/>
    </xf>
    <xf numFmtId="0" fontId="7" fillId="0" borderId="3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11" fillId="2" borderId="1" xfId="0" applyFont="1" applyFill="1" applyBorder="1" applyAlignment="1" applyProtection="1">
      <alignment horizontal="center" wrapText="1"/>
    </xf>
    <xf numFmtId="0" fontId="10" fillId="0" borderId="1" xfId="0" applyFont="1" applyFill="1" applyBorder="1" applyAlignment="1" applyProtection="1">
      <alignment horizontal="center" wrapText="1"/>
    </xf>
    <xf numFmtId="0" fontId="10" fillId="0" borderId="1" xfId="0" applyFont="1" applyFill="1" applyBorder="1" applyAlignment="1" applyProtection="1">
      <alignment vertical="top" wrapText="1"/>
    </xf>
    <xf numFmtId="10" fontId="10" fillId="0" borderId="1" xfId="3" applyNumberFormat="1" applyFont="1" applyFill="1" applyBorder="1" applyAlignment="1" applyProtection="1">
      <alignment horizontal="center" wrapText="1"/>
    </xf>
    <xf numFmtId="165" fontId="10" fillId="0" borderId="1" xfId="1" applyFont="1" applyFill="1" applyBorder="1" applyAlignment="1" applyProtection="1">
      <alignment horizontal="center" wrapText="1"/>
    </xf>
    <xf numFmtId="10" fontId="3" fillId="5" borderId="1" xfId="3" applyNumberFormat="1" applyFont="1" applyFill="1" applyBorder="1" applyAlignment="1" applyProtection="1">
      <alignment horizontal="center" wrapText="1"/>
      <protection locked="0"/>
    </xf>
    <xf numFmtId="10" fontId="11" fillId="2" borderId="1" xfId="3" applyNumberFormat="1" applyFont="1" applyFill="1" applyBorder="1" applyAlignment="1" applyProtection="1">
      <alignment horizontal="center" wrapText="1"/>
    </xf>
    <xf numFmtId="165" fontId="11" fillId="2" borderId="1" xfId="1" applyFont="1" applyFill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3" fillId="3" borderId="1" xfId="0" applyFont="1" applyFill="1" applyBorder="1" applyAlignment="1" applyProtection="1">
      <alignment vertical="center" wrapText="1"/>
      <protection hidden="1"/>
    </xf>
    <xf numFmtId="0" fontId="7" fillId="0" borderId="3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wrapText="1"/>
    </xf>
    <xf numFmtId="0" fontId="4" fillId="0" borderId="0" xfId="0" applyFont="1" applyAlignment="1" applyProtection="1"/>
    <xf numFmtId="0" fontId="6" fillId="3" borderId="5" xfId="0" applyFont="1" applyFill="1" applyBorder="1" applyAlignment="1" applyProtection="1"/>
    <xf numFmtId="0" fontId="4" fillId="0" borderId="4" xfId="0" applyFont="1" applyBorder="1" applyProtection="1"/>
    <xf numFmtId="0" fontId="4" fillId="0" borderId="0" xfId="0" applyFont="1" applyAlignment="1" applyProtection="1">
      <alignment vertical="center"/>
    </xf>
    <xf numFmtId="165" fontId="4" fillId="0" borderId="0" xfId="0" applyNumberFormat="1" applyFont="1" applyProtection="1">
      <protection hidden="1"/>
    </xf>
    <xf numFmtId="0" fontId="3" fillId="0" borderId="0" xfId="0" applyFont="1" applyProtection="1">
      <protection locked="0"/>
    </xf>
    <xf numFmtId="0" fontId="3" fillId="0" borderId="0" xfId="0" applyFont="1" applyFill="1"/>
    <xf numFmtId="0" fontId="19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Fill="1" applyProtection="1"/>
    <xf numFmtId="0" fontId="7" fillId="6" borderId="1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justify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165" fontId="3" fillId="3" borderId="1" xfId="0" applyNumberFormat="1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vertical="center" wrapText="1"/>
    </xf>
    <xf numFmtId="0" fontId="15" fillId="3" borderId="13" xfId="0" applyFont="1" applyFill="1" applyBorder="1" applyAlignment="1" applyProtection="1">
      <alignment vertical="center" wrapText="1"/>
    </xf>
    <xf numFmtId="0" fontId="15" fillId="3" borderId="11" xfId="0" applyFont="1" applyFill="1" applyBorder="1" applyAlignment="1" applyProtection="1">
      <alignment vertical="center" wrapText="1"/>
    </xf>
    <xf numFmtId="3" fontId="15" fillId="3" borderId="13" xfId="0" applyNumberFormat="1" applyFont="1" applyFill="1" applyBorder="1" applyAlignment="1" applyProtection="1">
      <alignment vertical="center" wrapText="1"/>
    </xf>
    <xf numFmtId="0" fontId="3" fillId="0" borderId="0" xfId="0" quotePrefix="1" applyFont="1" applyFill="1" applyProtection="1"/>
    <xf numFmtId="0" fontId="15" fillId="3" borderId="14" xfId="0" applyFont="1" applyFill="1" applyBorder="1" applyAlignment="1" applyProtection="1">
      <alignment vertical="center" wrapText="1"/>
    </xf>
    <xf numFmtId="0" fontId="15" fillId="3" borderId="4" xfId="0" applyFont="1" applyFill="1" applyBorder="1" applyAlignment="1" applyProtection="1">
      <alignment vertical="center" wrapText="1"/>
    </xf>
    <xf numFmtId="0" fontId="15" fillId="3" borderId="6" xfId="0" applyFont="1" applyFill="1" applyBorder="1" applyAlignment="1" applyProtection="1">
      <alignment vertical="center" wrapText="1"/>
    </xf>
    <xf numFmtId="0" fontId="21" fillId="0" borderId="0" xfId="0" applyFont="1" applyAlignment="1">
      <alignment horizontal="left" vertical="center"/>
    </xf>
    <xf numFmtId="165" fontId="23" fillId="6" borderId="1" xfId="0" applyNumberFormat="1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horizontal="center" wrapText="1"/>
    </xf>
    <xf numFmtId="0" fontId="7" fillId="0" borderId="3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3" fontId="3" fillId="3" borderId="4" xfId="0" applyNumberFormat="1" applyFont="1" applyFill="1" applyBorder="1" applyAlignment="1" applyProtection="1">
      <alignment horizontal="center" vertical="center" wrapText="1"/>
    </xf>
    <xf numFmtId="165" fontId="3" fillId="3" borderId="4" xfId="0" applyNumberFormat="1" applyFont="1" applyFill="1" applyBorder="1" applyAlignment="1" applyProtection="1">
      <alignment horizontal="center" vertical="center" wrapText="1"/>
    </xf>
    <xf numFmtId="165" fontId="3" fillId="3" borderId="6" xfId="0" applyNumberFormat="1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justify" vertical="center" wrapText="1"/>
    </xf>
    <xf numFmtId="0" fontId="10" fillId="5" borderId="1" xfId="0" applyFont="1" applyFill="1" applyBorder="1" applyAlignment="1" applyProtection="1">
      <alignment horizontal="center" wrapText="1"/>
    </xf>
    <xf numFmtId="165" fontId="10" fillId="5" borderId="1" xfId="1" applyFont="1" applyFill="1" applyBorder="1" applyAlignment="1" applyProtection="1">
      <alignment horizontal="center" wrapText="1"/>
    </xf>
    <xf numFmtId="0" fontId="3" fillId="5" borderId="1" xfId="0" applyFont="1" applyFill="1" applyBorder="1" applyAlignment="1" applyProtection="1">
      <alignment horizontal="center" wrapText="1"/>
    </xf>
    <xf numFmtId="165" fontId="3" fillId="5" borderId="1" xfId="1" applyFont="1" applyFill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2" borderId="12" xfId="0" applyFont="1" applyFill="1" applyBorder="1" applyAlignment="1" applyProtection="1">
      <alignment horizontal="center" vertical="top" wrapText="1"/>
    </xf>
    <xf numFmtId="0" fontId="7" fillId="2" borderId="13" xfId="0" applyFont="1" applyFill="1" applyBorder="1" applyAlignment="1" applyProtection="1">
      <alignment horizontal="center" vertical="top" wrapText="1"/>
    </xf>
    <xf numFmtId="0" fontId="7" fillId="2" borderId="11" xfId="0" applyFont="1" applyFill="1" applyBorder="1" applyAlignment="1" applyProtection="1">
      <alignment horizontal="center" vertical="top" wrapText="1"/>
    </xf>
    <xf numFmtId="0" fontId="4" fillId="0" borderId="14" xfId="0" applyFont="1" applyBorder="1" applyAlignment="1" applyProtection="1">
      <alignment horizontal="left" wrapText="1"/>
    </xf>
    <xf numFmtId="0" fontId="4" fillId="0" borderId="4" xfId="0" applyFont="1" applyBorder="1" applyAlignment="1" applyProtection="1">
      <alignment horizontal="left" wrapText="1"/>
    </xf>
    <xf numFmtId="0" fontId="7" fillId="0" borderId="3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7" fillId="2" borderId="1" xfId="0" applyFont="1" applyFill="1" applyBorder="1" applyAlignment="1" applyProtection="1">
      <alignment horizontal="center" vertical="top" wrapText="1"/>
    </xf>
    <xf numFmtId="0" fontId="3" fillId="3" borderId="14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3" borderId="8" xfId="0" applyFont="1" applyFill="1" applyBorder="1" applyAlignment="1" applyProtection="1">
      <alignment horizontal="left" vertical="center" wrapText="1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10" xfId="0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 applyProtection="1">
      <alignment horizontal="center" vertical="top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165" fontId="3" fillId="5" borderId="12" xfId="1" applyFont="1" applyFill="1" applyBorder="1" applyAlignment="1" applyProtection="1">
      <alignment horizontal="left" vertical="center" wrapText="1"/>
      <protection locked="0"/>
    </xf>
    <xf numFmtId="165" fontId="3" fillId="5" borderId="11" xfId="1" applyFont="1" applyFill="1" applyBorder="1" applyAlignment="1" applyProtection="1">
      <alignment horizontal="left" vertical="center" wrapText="1"/>
      <protection locked="0"/>
    </xf>
    <xf numFmtId="165" fontId="3" fillId="5" borderId="12" xfId="1" applyFont="1" applyFill="1" applyBorder="1" applyAlignment="1" applyProtection="1">
      <alignment horizontal="center" vertical="center" wrapText="1"/>
      <protection locked="0"/>
    </xf>
    <xf numFmtId="165" fontId="3" fillId="5" borderId="11" xfId="1" applyFont="1" applyFill="1" applyBorder="1" applyAlignment="1" applyProtection="1">
      <alignment horizontal="center" vertical="center" wrapText="1"/>
      <protection locked="0"/>
    </xf>
    <xf numFmtId="165" fontId="7" fillId="2" borderId="12" xfId="1" applyFont="1" applyFill="1" applyBorder="1" applyAlignment="1" applyProtection="1">
      <alignment horizontal="center" vertical="center" wrapText="1"/>
    </xf>
    <xf numFmtId="165" fontId="7" fillId="2" borderId="11" xfId="1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wrapText="1"/>
    </xf>
    <xf numFmtId="0" fontId="4" fillId="7" borderId="4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left" wrapText="1"/>
    </xf>
    <xf numFmtId="0" fontId="3" fillId="0" borderId="13" xfId="0" applyFont="1" applyBorder="1" applyAlignment="1" applyProtection="1">
      <alignment horizontal="left" wrapText="1"/>
    </xf>
    <xf numFmtId="0" fontId="3" fillId="0" borderId="11" xfId="0" applyFont="1" applyBorder="1" applyAlignment="1" applyProtection="1">
      <alignment horizontal="left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wrapText="1"/>
    </xf>
    <xf numFmtId="0" fontId="10" fillId="5" borderId="1" xfId="0" applyFont="1" applyFill="1" applyBorder="1" applyAlignment="1" applyProtection="1">
      <alignment horizontal="left" vertical="top" wrapText="1"/>
    </xf>
    <xf numFmtId="0" fontId="4" fillId="0" borderId="14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7" fillId="0" borderId="3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/>
    </xf>
    <xf numFmtId="0" fontId="15" fillId="5" borderId="4" xfId="0" applyFont="1" applyFill="1" applyBorder="1" applyAlignment="1" applyProtection="1">
      <alignment horizontal="left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left" vertical="top" wrapText="1"/>
    </xf>
    <xf numFmtId="0" fontId="20" fillId="3" borderId="12" xfId="0" applyFont="1" applyFill="1" applyBorder="1" applyAlignment="1" applyProtection="1">
      <alignment horizontal="center" vertical="center"/>
    </xf>
    <xf numFmtId="0" fontId="20" fillId="3" borderId="13" xfId="0" applyFont="1" applyFill="1" applyBorder="1" applyAlignment="1" applyProtection="1">
      <alignment horizontal="center" vertical="center"/>
    </xf>
    <xf numFmtId="0" fontId="20" fillId="3" borderId="11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wrapText="1"/>
    </xf>
    <xf numFmtId="0" fontId="23" fillId="6" borderId="12" xfId="0" applyFont="1" applyFill="1" applyBorder="1" applyAlignment="1" applyProtection="1">
      <alignment horizontal="center" vertical="center" wrapText="1"/>
    </xf>
    <xf numFmtId="0" fontId="23" fillId="6" borderId="13" xfId="0" applyFont="1" applyFill="1" applyBorder="1" applyAlignment="1" applyProtection="1">
      <alignment horizontal="center" vertical="center" wrapText="1"/>
    </xf>
    <xf numFmtId="0" fontId="23" fillId="6" borderId="1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NumberFormat="1" applyFont="1" applyBorder="1" applyAlignment="1" applyProtection="1">
      <alignment horizontal="center" vertical="center" wrapText="1"/>
      <protection hidden="1"/>
    </xf>
    <xf numFmtId="0" fontId="11" fillId="3" borderId="12" xfId="0" applyFont="1" applyFill="1" applyBorder="1" applyAlignment="1" applyProtection="1">
      <alignment horizontal="center" vertical="center"/>
    </xf>
    <xf numFmtId="0" fontId="11" fillId="3" borderId="13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</cellXfs>
  <cellStyles count="6">
    <cellStyle name="Moeda" xfId="1" builtinId="4"/>
    <cellStyle name="Moeda 2" xfId="5"/>
    <cellStyle name="Normal" xfId="0" builtinId="0"/>
    <cellStyle name="Normal 2" xfId="2"/>
    <cellStyle name="Porcentagem" xfId="3" builtinId="5"/>
    <cellStyle name="Vírgul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nato_Dados_Vr_Wxp\DNIT\Calib_HDM\NovoProcesso_50600015149_2010_82\CustoCalibracaoHDM_Rev_0309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Planilha Edital"/>
      <sheetName val="Memoria_Campo"/>
      <sheetName val="Lev. de Campo - 1°"/>
      <sheetName val="Lev. de Campo - 2°4°"/>
      <sheetName val="Lev. de Campo - 3°5°"/>
      <sheetName val="Produtos"/>
      <sheetName val="Cronograma Fisico"/>
      <sheetName val="Cronograma"/>
      <sheetName val="Orçamento_BIRD"/>
      <sheetName val="Cronograma Fisico Financeiro"/>
    </sheetNames>
    <sheetDataSet>
      <sheetData sheetId="0">
        <row r="2">
          <cell r="A2" t="str">
            <v>Encargos Sociais = 88,04 % de (A)</v>
          </cell>
          <cell r="B2">
            <v>0.88039999999999996</v>
          </cell>
        </row>
        <row r="3">
          <cell r="B3">
            <v>0.5</v>
          </cell>
        </row>
        <row r="4">
          <cell r="B4">
            <v>0.12</v>
          </cell>
        </row>
        <row r="5">
          <cell r="B5">
            <v>0.16619999999999999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2"/>
  <sheetViews>
    <sheetView view="pageBreakPreview" topLeftCell="A28" zoomScaleNormal="100" zoomScaleSheetLayoutView="100" workbookViewId="0">
      <selection activeCell="A13" sqref="A13:B13"/>
    </sheetView>
  </sheetViews>
  <sheetFormatPr defaultColWidth="0" defaultRowHeight="12" customHeight="1" zeroHeight="1" x14ac:dyDescent="0.25"/>
  <cols>
    <col min="1" max="1" width="5" style="21" customWidth="1"/>
    <col min="2" max="2" width="40.109375" style="21" customWidth="1"/>
    <col min="3" max="3" width="18" style="21" customWidth="1"/>
    <col min="4" max="4" width="18.21875" style="21" customWidth="1"/>
    <col min="5" max="5" width="6" style="21" hidden="1"/>
    <col min="6" max="16381" width="9.109375" style="21" hidden="1"/>
    <col min="16382" max="16384" width="8.5546875" style="21" hidden="1"/>
  </cols>
  <sheetData>
    <row r="1" spans="1:4" ht="13.2" x14ac:dyDescent="0.25">
      <c r="A1" s="1" t="s">
        <v>113</v>
      </c>
      <c r="B1" s="19"/>
      <c r="C1" s="19"/>
      <c r="D1" s="20"/>
    </row>
    <row r="2" spans="1:4" ht="13.2" x14ac:dyDescent="0.25">
      <c r="A2" s="1" t="s">
        <v>114</v>
      </c>
      <c r="B2" s="22"/>
      <c r="C2" s="23"/>
      <c r="D2" s="24"/>
    </row>
    <row r="3" spans="1:4" ht="13.2" x14ac:dyDescent="0.25">
      <c r="A3" s="1" t="s">
        <v>115</v>
      </c>
      <c r="B3" s="22"/>
      <c r="C3" s="22"/>
      <c r="D3" s="25"/>
    </row>
    <row r="4" spans="1:4" ht="13.2" x14ac:dyDescent="0.25">
      <c r="A4" s="1" t="s">
        <v>116</v>
      </c>
      <c r="B4" s="22"/>
      <c r="C4" s="22"/>
      <c r="D4" s="25"/>
    </row>
    <row r="5" spans="1:4" ht="13.2" x14ac:dyDescent="0.25">
      <c r="A5" s="1" t="s">
        <v>117</v>
      </c>
      <c r="B5" s="22"/>
      <c r="C5" s="22"/>
      <c r="D5" s="25"/>
    </row>
    <row r="6" spans="1:4" x14ac:dyDescent="0.25">
      <c r="A6" s="26"/>
      <c r="B6" s="27"/>
      <c r="C6" s="27"/>
      <c r="D6" s="28"/>
    </row>
    <row r="7" spans="1:4" x14ac:dyDescent="0.25">
      <c r="A7" s="29"/>
      <c r="B7" s="29"/>
      <c r="C7" s="29"/>
      <c r="D7" s="29"/>
    </row>
    <row r="8" spans="1:4" ht="12.75" customHeight="1" x14ac:dyDescent="0.25">
      <c r="A8" s="122" t="s">
        <v>126</v>
      </c>
      <c r="B8" s="122"/>
      <c r="C8" s="123" t="s">
        <v>143</v>
      </c>
      <c r="D8" s="123"/>
    </row>
    <row r="9" spans="1:4" ht="13.2" x14ac:dyDescent="0.25">
      <c r="A9" s="122" t="s">
        <v>33</v>
      </c>
      <c r="B9" s="122"/>
      <c r="C9" s="123" t="s">
        <v>176</v>
      </c>
      <c r="D9" s="123"/>
    </row>
    <row r="10" spans="1:4" s="30" customFormat="1" x14ac:dyDescent="0.25"/>
    <row r="11" spans="1:4" s="30" customFormat="1" ht="13.2" x14ac:dyDescent="0.25">
      <c r="A11" s="124" t="s">
        <v>34</v>
      </c>
      <c r="B11" s="124"/>
      <c r="C11" s="124"/>
      <c r="D11" s="124"/>
    </row>
    <row r="12" spans="1:4" s="30" customFormat="1" ht="26.4" x14ac:dyDescent="0.25">
      <c r="A12" s="121" t="s">
        <v>48</v>
      </c>
      <c r="B12" s="121"/>
      <c r="C12" s="31" t="s">
        <v>35</v>
      </c>
      <c r="D12" s="31" t="s">
        <v>36</v>
      </c>
    </row>
    <row r="13" spans="1:4" s="30" customFormat="1" ht="25.2" customHeight="1" x14ac:dyDescent="0.25">
      <c r="A13" s="126" t="s">
        <v>144</v>
      </c>
      <c r="B13" s="127"/>
      <c r="C13" s="2" t="s">
        <v>101</v>
      </c>
      <c r="D13" s="12">
        <f>'VALOR GLOBAL'!B16</f>
        <v>1</v>
      </c>
    </row>
    <row r="14" spans="1:4" s="30" customFormat="1" ht="12.75" customHeight="1" x14ac:dyDescent="0.25">
      <c r="A14" s="128"/>
      <c r="B14" s="129"/>
      <c r="C14" s="129"/>
      <c r="D14" s="130"/>
    </row>
    <row r="15" spans="1:4" s="30" customFormat="1" ht="13.2" x14ac:dyDescent="0.25">
      <c r="A15" s="32" t="s">
        <v>2</v>
      </c>
      <c r="B15" s="122" t="s">
        <v>145</v>
      </c>
      <c r="C15" s="122"/>
      <c r="D15" s="3"/>
    </row>
    <row r="16" spans="1:4" s="30" customFormat="1" ht="13.2" x14ac:dyDescent="0.25">
      <c r="A16" s="32" t="s">
        <v>4</v>
      </c>
      <c r="B16" s="122" t="s">
        <v>37</v>
      </c>
      <c r="C16" s="122"/>
      <c r="D16" s="34" t="s">
        <v>119</v>
      </c>
    </row>
    <row r="17" spans="1:8" s="30" customFormat="1" ht="13.2" x14ac:dyDescent="0.25">
      <c r="A17" s="32" t="s">
        <v>5</v>
      </c>
      <c r="B17" s="122" t="s">
        <v>79</v>
      </c>
      <c r="C17" s="122"/>
      <c r="D17" s="4"/>
      <c r="F17" s="131"/>
      <c r="G17" s="131"/>
      <c r="H17" s="131"/>
    </row>
    <row r="18" spans="1:8" s="30" customFormat="1" ht="28.5" customHeight="1" x14ac:dyDescent="0.25">
      <c r="A18" s="32" t="s">
        <v>6</v>
      </c>
      <c r="B18" s="132" t="s">
        <v>118</v>
      </c>
      <c r="C18" s="133"/>
      <c r="D18" s="4"/>
    </row>
    <row r="19" spans="1:8" s="30" customFormat="1" ht="13.2" x14ac:dyDescent="0.25">
      <c r="A19" s="32" t="s">
        <v>7</v>
      </c>
      <c r="B19" s="122" t="s">
        <v>38</v>
      </c>
      <c r="C19" s="122"/>
      <c r="D19" s="35">
        <v>12</v>
      </c>
    </row>
    <row r="20" spans="1:8" s="30" customFormat="1" x14ac:dyDescent="0.25">
      <c r="A20" s="36"/>
      <c r="B20" s="36"/>
      <c r="C20" s="37"/>
      <c r="D20" s="36"/>
    </row>
    <row r="21" spans="1:8" s="30" customFormat="1" ht="13.2" x14ac:dyDescent="0.25">
      <c r="A21" s="134" t="s">
        <v>39</v>
      </c>
      <c r="B21" s="134"/>
      <c r="C21" s="134"/>
      <c r="D21" s="134"/>
    </row>
    <row r="22" spans="1:8" s="30" customFormat="1" ht="30" customHeight="1" x14ac:dyDescent="0.25">
      <c r="A22" s="121" t="s">
        <v>40</v>
      </c>
      <c r="B22" s="121"/>
      <c r="C22" s="121"/>
      <c r="D22" s="121"/>
    </row>
    <row r="23" spans="1:8" s="30" customFormat="1" ht="26.4" x14ac:dyDescent="0.25">
      <c r="A23" s="32">
        <v>1</v>
      </c>
      <c r="B23" s="125" t="s">
        <v>76</v>
      </c>
      <c r="C23" s="125"/>
      <c r="D23" s="35" t="s">
        <v>120</v>
      </c>
    </row>
    <row r="24" spans="1:8" s="30" customFormat="1" ht="13.2" x14ac:dyDescent="0.25">
      <c r="A24" s="32">
        <v>2</v>
      </c>
      <c r="B24" s="125" t="s">
        <v>77</v>
      </c>
      <c r="C24" s="125"/>
      <c r="D24" s="38" t="s">
        <v>121</v>
      </c>
    </row>
    <row r="25" spans="1:8" s="30" customFormat="1" ht="13.2" x14ac:dyDescent="0.25">
      <c r="A25" s="32">
        <v>3</v>
      </c>
      <c r="B25" s="125" t="s">
        <v>78</v>
      </c>
      <c r="C25" s="125"/>
      <c r="D25" s="39"/>
    </row>
    <row r="26" spans="1:8" s="30" customFormat="1" ht="13.2" x14ac:dyDescent="0.25">
      <c r="A26" s="32">
        <v>4</v>
      </c>
      <c r="B26" s="125" t="s">
        <v>41</v>
      </c>
      <c r="C26" s="125"/>
      <c r="D26" s="38" t="s">
        <v>127</v>
      </c>
    </row>
    <row r="27" spans="1:8" s="30" customFormat="1" ht="13.2" x14ac:dyDescent="0.25">
      <c r="A27" s="32">
        <v>5</v>
      </c>
      <c r="B27" s="125" t="s">
        <v>42</v>
      </c>
      <c r="C27" s="125"/>
      <c r="D27" s="3"/>
    </row>
    <row r="28" spans="1:8" s="30" customFormat="1" ht="13.2" x14ac:dyDescent="0.25">
      <c r="A28" s="40"/>
      <c r="B28" s="40"/>
      <c r="C28" s="40"/>
      <c r="D28" s="41"/>
    </row>
    <row r="29" spans="1:8" s="30" customFormat="1" ht="13.2" x14ac:dyDescent="0.25">
      <c r="A29" s="40"/>
      <c r="B29" s="40"/>
      <c r="C29" s="40"/>
      <c r="D29" s="41"/>
    </row>
    <row r="30" spans="1:8" s="30" customFormat="1" ht="13.2" x14ac:dyDescent="0.25">
      <c r="A30" s="134" t="s">
        <v>43</v>
      </c>
      <c r="B30" s="134"/>
      <c r="C30" s="134"/>
      <c r="D30" s="134"/>
    </row>
    <row r="31" spans="1:8" s="30" customFormat="1" ht="13.2" x14ac:dyDescent="0.25">
      <c r="A31" s="42">
        <v>1</v>
      </c>
      <c r="B31" s="121" t="s">
        <v>0</v>
      </c>
      <c r="C31" s="121"/>
      <c r="D31" s="42" t="s">
        <v>1</v>
      </c>
    </row>
    <row r="32" spans="1:8" s="30" customFormat="1" ht="13.2" x14ac:dyDescent="0.25">
      <c r="A32" s="43" t="s">
        <v>2</v>
      </c>
      <c r="B32" s="125" t="s">
        <v>3</v>
      </c>
      <c r="C32" s="125"/>
      <c r="D32" s="5"/>
    </row>
    <row r="33" spans="1:4" s="30" customFormat="1" ht="13.2" x14ac:dyDescent="0.25">
      <c r="A33" s="43" t="s">
        <v>4</v>
      </c>
      <c r="B33" s="125" t="s">
        <v>11</v>
      </c>
      <c r="C33" s="125"/>
      <c r="D33" s="44"/>
    </row>
    <row r="34" spans="1:4" s="30" customFormat="1" ht="15" customHeight="1" x14ac:dyDescent="0.25">
      <c r="A34" s="137" t="s">
        <v>81</v>
      </c>
      <c r="B34" s="138"/>
      <c r="C34" s="139"/>
      <c r="D34" s="45">
        <f>SUM(D32:D33)</f>
        <v>0</v>
      </c>
    </row>
    <row r="35" spans="1:4" s="30" customFormat="1" ht="24" customHeight="1" x14ac:dyDescent="0.25">
      <c r="A35" s="140" t="s">
        <v>128</v>
      </c>
      <c r="B35" s="141"/>
      <c r="C35" s="141"/>
      <c r="D35" s="141"/>
    </row>
    <row r="36" spans="1:4" s="30" customFormat="1" ht="13.2" x14ac:dyDescent="0.25">
      <c r="A36" s="135"/>
      <c r="B36" s="136"/>
      <c r="C36" s="136"/>
      <c r="D36" s="136"/>
    </row>
    <row r="37" spans="1:4" s="30" customFormat="1" ht="15" customHeight="1" x14ac:dyDescent="0.25">
      <c r="A37" s="135" t="s">
        <v>49</v>
      </c>
      <c r="B37" s="136"/>
      <c r="C37" s="136"/>
      <c r="D37" s="136"/>
    </row>
    <row r="38" spans="1:4" s="46" customFormat="1" ht="15" customHeight="1" x14ac:dyDescent="0.25">
      <c r="A38" s="135" t="s">
        <v>50</v>
      </c>
      <c r="B38" s="136"/>
      <c r="C38" s="136"/>
      <c r="D38" s="136"/>
    </row>
    <row r="39" spans="1:4" s="30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0" customFormat="1" ht="13.2" x14ac:dyDescent="0.25">
      <c r="A40" s="48" t="s">
        <v>2</v>
      </c>
      <c r="B40" s="49" t="s">
        <v>129</v>
      </c>
      <c r="C40" s="50">
        <v>8.3299999999999999E-2</v>
      </c>
      <c r="D40" s="51">
        <f>C40*D34</f>
        <v>0</v>
      </c>
    </row>
    <row r="41" spans="1:4" s="30" customFormat="1" ht="26.4" x14ac:dyDescent="0.25">
      <c r="A41" s="48" t="s">
        <v>4</v>
      </c>
      <c r="B41" s="49" t="s">
        <v>152</v>
      </c>
      <c r="C41" s="52">
        <f>(1/3)/12</f>
        <v>2.7777777777777776E-2</v>
      </c>
      <c r="D41" s="51">
        <f>D34*C41</f>
        <v>0</v>
      </c>
    </row>
    <row r="42" spans="1:4" s="30" customFormat="1" ht="13.2" x14ac:dyDescent="0.25">
      <c r="A42" s="144" t="s">
        <v>99</v>
      </c>
      <c r="B42" s="144"/>
      <c r="C42" s="53">
        <f>SUM(C40:C41)</f>
        <v>0.11107777777777778</v>
      </c>
      <c r="D42" s="54">
        <f>SUM(D40:D41)</f>
        <v>0</v>
      </c>
    </row>
    <row r="43" spans="1:4" s="30" customFormat="1" ht="26.4" x14ac:dyDescent="0.25">
      <c r="A43" s="48" t="s">
        <v>5</v>
      </c>
      <c r="B43" s="49" t="s">
        <v>100</v>
      </c>
      <c r="C43" s="52">
        <f>C42*C59</f>
        <v>3.7544288888888888E-2</v>
      </c>
      <c r="D43" s="51">
        <f>D34*C43</f>
        <v>0</v>
      </c>
    </row>
    <row r="44" spans="1:4" s="30" customFormat="1" ht="13.2" x14ac:dyDescent="0.25">
      <c r="A44" s="144" t="s">
        <v>80</v>
      </c>
      <c r="B44" s="144"/>
      <c r="C44" s="53">
        <f>SUM(C42:C43)</f>
        <v>0.14862206666666666</v>
      </c>
      <c r="D44" s="54">
        <f>SUM(D42:D43)</f>
        <v>0</v>
      </c>
    </row>
    <row r="45" spans="1:4" s="30" customFormat="1" ht="53.25" customHeight="1" x14ac:dyDescent="0.25">
      <c r="A45" s="145" t="s">
        <v>130</v>
      </c>
      <c r="B45" s="146"/>
      <c r="C45" s="146"/>
      <c r="D45" s="147"/>
    </row>
    <row r="46" spans="1:4" s="30" customFormat="1" ht="40.5" customHeight="1" x14ac:dyDescent="0.25">
      <c r="A46" s="148" t="s">
        <v>131</v>
      </c>
      <c r="B46" s="149"/>
      <c r="C46" s="149"/>
      <c r="D46" s="150"/>
    </row>
    <row r="47" spans="1:4" s="30" customFormat="1" ht="51.75" customHeight="1" x14ac:dyDescent="0.25">
      <c r="A47" s="151" t="s">
        <v>132</v>
      </c>
      <c r="B47" s="152"/>
      <c r="C47" s="152"/>
      <c r="D47" s="153"/>
    </row>
    <row r="48" spans="1:4" s="30" customFormat="1" ht="15" customHeight="1" x14ac:dyDescent="0.25">
      <c r="A48" s="55"/>
      <c r="B48" s="56"/>
      <c r="C48" s="56"/>
      <c r="D48" s="56"/>
    </row>
    <row r="49" spans="1:4" s="30" customFormat="1" ht="25.5" customHeight="1" x14ac:dyDescent="0.25">
      <c r="A49" s="142" t="s">
        <v>52</v>
      </c>
      <c r="B49" s="143"/>
      <c r="C49" s="143"/>
      <c r="D49" s="143"/>
    </row>
    <row r="50" spans="1:4" s="30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0" customFormat="1" ht="13.2" x14ac:dyDescent="0.25">
      <c r="A51" s="58" t="s">
        <v>2</v>
      </c>
      <c r="B51" s="59" t="s">
        <v>16</v>
      </c>
      <c r="C51" s="60">
        <v>0.2</v>
      </c>
      <c r="D51" s="61">
        <f>D34*C51</f>
        <v>0</v>
      </c>
    </row>
    <row r="52" spans="1:4" s="30" customFormat="1" ht="13.2" x14ac:dyDescent="0.25">
      <c r="A52" s="58" t="s">
        <v>4</v>
      </c>
      <c r="B52" s="59" t="s">
        <v>18</v>
      </c>
      <c r="C52" s="60">
        <v>2.5000000000000001E-2</v>
      </c>
      <c r="D52" s="61">
        <f>D34*C52</f>
        <v>0</v>
      </c>
    </row>
    <row r="53" spans="1:4" s="30" customFormat="1" ht="13.2" x14ac:dyDescent="0.25">
      <c r="A53" s="58" t="s">
        <v>5</v>
      </c>
      <c r="B53" s="59" t="s">
        <v>53</v>
      </c>
      <c r="C53" s="62"/>
      <c r="D53" s="61">
        <f>D34*C53</f>
        <v>0</v>
      </c>
    </row>
    <row r="54" spans="1:4" s="30" customFormat="1" ht="13.2" x14ac:dyDescent="0.25">
      <c r="A54" s="58" t="s">
        <v>6</v>
      </c>
      <c r="B54" s="59" t="s">
        <v>54</v>
      </c>
      <c r="C54" s="60">
        <v>1.4999999999999999E-2</v>
      </c>
      <c r="D54" s="61">
        <f>D34*C54</f>
        <v>0</v>
      </c>
    </row>
    <row r="55" spans="1:4" s="30" customFormat="1" ht="13.2" x14ac:dyDescent="0.25">
      <c r="A55" s="58" t="s">
        <v>7</v>
      </c>
      <c r="B55" s="59" t="s">
        <v>55</v>
      </c>
      <c r="C55" s="60">
        <v>0.01</v>
      </c>
      <c r="D55" s="61">
        <f>D34*C55</f>
        <v>0</v>
      </c>
    </row>
    <row r="56" spans="1:4" s="30" customFormat="1" ht="13.2" x14ac:dyDescent="0.25">
      <c r="A56" s="58" t="s">
        <v>8</v>
      </c>
      <c r="B56" s="59" t="s">
        <v>20</v>
      </c>
      <c r="C56" s="60">
        <v>6.0000000000000001E-3</v>
      </c>
      <c r="D56" s="61">
        <f>D34*C56</f>
        <v>0</v>
      </c>
    </row>
    <row r="57" spans="1:4" s="30" customFormat="1" ht="13.2" x14ac:dyDescent="0.25">
      <c r="A57" s="58" t="s">
        <v>9</v>
      </c>
      <c r="B57" s="59" t="s">
        <v>17</v>
      </c>
      <c r="C57" s="60">
        <v>2E-3</v>
      </c>
      <c r="D57" s="61">
        <f>D34*C57</f>
        <v>0</v>
      </c>
    </row>
    <row r="58" spans="1:4" s="30" customFormat="1" ht="13.2" x14ac:dyDescent="0.25">
      <c r="A58" s="58" t="s">
        <v>10</v>
      </c>
      <c r="B58" s="59" t="s">
        <v>19</v>
      </c>
      <c r="C58" s="60">
        <v>0.08</v>
      </c>
      <c r="D58" s="61">
        <f>D34*C58</f>
        <v>0</v>
      </c>
    </row>
    <row r="59" spans="1:4" s="30" customFormat="1" ht="13.2" x14ac:dyDescent="0.25">
      <c r="A59" s="154" t="s">
        <v>82</v>
      </c>
      <c r="B59" s="154"/>
      <c r="C59" s="63">
        <f>SUM(C51:C58)</f>
        <v>0.33800000000000002</v>
      </c>
      <c r="D59" s="64">
        <f>SUM(D51:D58)</f>
        <v>0</v>
      </c>
    </row>
    <row r="60" spans="1:4" s="30" customFormat="1" ht="27" customHeight="1" x14ac:dyDescent="0.25">
      <c r="A60" s="145" t="s">
        <v>133</v>
      </c>
      <c r="B60" s="146"/>
      <c r="C60" s="146"/>
      <c r="D60" s="147"/>
    </row>
    <row r="61" spans="1:4" s="30" customFormat="1" ht="27" customHeight="1" x14ac:dyDescent="0.25">
      <c r="A61" s="155" t="s">
        <v>134</v>
      </c>
      <c r="B61" s="156"/>
      <c r="C61" s="156"/>
      <c r="D61" s="157"/>
    </row>
    <row r="62" spans="1:4" s="30" customFormat="1" ht="27" customHeight="1" x14ac:dyDescent="0.25">
      <c r="A62" s="151" t="s">
        <v>135</v>
      </c>
      <c r="B62" s="152"/>
      <c r="C62" s="152"/>
      <c r="D62" s="153"/>
    </row>
    <row r="63" spans="1:4" s="30" customFormat="1" ht="15" customHeight="1" x14ac:dyDescent="0.25">
      <c r="A63" s="56"/>
      <c r="B63" s="56"/>
      <c r="C63" s="56"/>
      <c r="D63" s="56"/>
    </row>
    <row r="64" spans="1:4" s="30" customFormat="1" ht="15" customHeight="1" x14ac:dyDescent="0.25">
      <c r="A64" s="142" t="s">
        <v>59</v>
      </c>
      <c r="B64" s="143"/>
      <c r="C64" s="143"/>
      <c r="D64" s="143"/>
    </row>
    <row r="65" spans="1:4" s="30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0" customFormat="1" ht="13.2" x14ac:dyDescent="0.25">
      <c r="A66" s="32" t="s">
        <v>2</v>
      </c>
      <c r="B66" s="66" t="s">
        <v>162</v>
      </c>
      <c r="C66" s="5"/>
      <c r="D66" s="8">
        <f>IF((C66*22*2)-(D32*6%)&gt;0,(C66*22*2)-(D32*6%),0)</f>
        <v>0</v>
      </c>
    </row>
    <row r="67" spans="1:4" s="30" customFormat="1" ht="33.6" x14ac:dyDescent="0.25">
      <c r="A67" s="32" t="s">
        <v>4</v>
      </c>
      <c r="B67" s="67" t="s">
        <v>161</v>
      </c>
      <c r="C67" s="5"/>
      <c r="D67" s="8">
        <f>C67*22</f>
        <v>0</v>
      </c>
    </row>
    <row r="68" spans="1:4" s="30" customFormat="1" ht="23.4" x14ac:dyDescent="0.25">
      <c r="A68" s="32" t="s">
        <v>5</v>
      </c>
      <c r="B68" s="66" t="s">
        <v>160</v>
      </c>
      <c r="C68" s="159"/>
      <c r="D68" s="160"/>
    </row>
    <row r="69" spans="1:4" s="30" customFormat="1" ht="23.4" x14ac:dyDescent="0.25">
      <c r="A69" s="32" t="s">
        <v>6</v>
      </c>
      <c r="B69" s="66" t="s">
        <v>136</v>
      </c>
      <c r="C69" s="161"/>
      <c r="D69" s="162"/>
    </row>
    <row r="70" spans="1:4" s="30" customFormat="1" ht="13.2" x14ac:dyDescent="0.25">
      <c r="A70" s="68"/>
      <c r="B70" s="69" t="s">
        <v>83</v>
      </c>
      <c r="C70" s="163">
        <f>D66+D67+C68+C69</f>
        <v>0</v>
      </c>
      <c r="D70" s="164"/>
    </row>
    <row r="71" spans="1:4" s="30" customFormat="1" ht="24.6" customHeight="1" x14ac:dyDescent="0.25">
      <c r="A71" s="165" t="s">
        <v>147</v>
      </c>
      <c r="B71" s="166"/>
      <c r="C71" s="166"/>
      <c r="D71" s="166"/>
    </row>
    <row r="72" spans="1:4" s="30" customFormat="1" ht="29.25" customHeight="1" x14ac:dyDescent="0.25">
      <c r="A72" s="142" t="s">
        <v>60</v>
      </c>
      <c r="B72" s="143"/>
      <c r="C72" s="143"/>
      <c r="D72" s="143"/>
    </row>
    <row r="73" spans="1:4" s="30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0" customFormat="1" ht="26.4" x14ac:dyDescent="0.25">
      <c r="A74" s="35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0" customFormat="1" ht="13.2" x14ac:dyDescent="0.25">
      <c r="A75" s="35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0" customFormat="1" ht="13.2" x14ac:dyDescent="0.25">
      <c r="A76" s="35" t="s">
        <v>61</v>
      </c>
      <c r="B76" s="70" t="s">
        <v>12</v>
      </c>
      <c r="C76" s="15" t="s">
        <v>63</v>
      </c>
      <c r="D76" s="11">
        <f>C70</f>
        <v>0</v>
      </c>
    </row>
    <row r="77" spans="1:4" s="30" customFormat="1" ht="13.2" x14ac:dyDescent="0.25">
      <c r="A77" s="158" t="s">
        <v>84</v>
      </c>
      <c r="B77" s="158"/>
      <c r="C77" s="14" t="s">
        <v>63</v>
      </c>
      <c r="D77" s="13">
        <f>SUM(D74:D76)</f>
        <v>0</v>
      </c>
    </row>
    <row r="78" spans="1:4" s="30" customFormat="1" x14ac:dyDescent="0.25">
      <c r="A78" s="71"/>
      <c r="B78" s="72"/>
      <c r="C78" s="72"/>
      <c r="D78" s="72"/>
    </row>
    <row r="79" spans="1:4" s="30" customFormat="1" x14ac:dyDescent="0.25">
      <c r="A79" s="71"/>
      <c r="B79" s="72"/>
      <c r="C79" s="72"/>
      <c r="D79" s="72"/>
    </row>
    <row r="80" spans="1:4" s="30" customFormat="1" ht="27" customHeight="1" x14ac:dyDescent="0.25">
      <c r="A80" s="142" t="s">
        <v>85</v>
      </c>
      <c r="B80" s="143"/>
      <c r="C80" s="143"/>
      <c r="D80" s="143"/>
    </row>
    <row r="81" spans="1:4" s="30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0" customFormat="1" ht="13.2" x14ac:dyDescent="0.25">
      <c r="A82" s="35" t="s">
        <v>2</v>
      </c>
      <c r="B82" s="73" t="s">
        <v>22</v>
      </c>
      <c r="C82" s="6">
        <v>4.1999999999999997E-3</v>
      </c>
      <c r="D82" s="11">
        <f t="shared" ref="D82:D87" si="0">D$34*C82</f>
        <v>0</v>
      </c>
    </row>
    <row r="83" spans="1:4" s="30" customFormat="1" ht="51" customHeight="1" x14ac:dyDescent="0.25">
      <c r="A83" s="35" t="s">
        <v>4</v>
      </c>
      <c r="B83" s="73" t="s">
        <v>148</v>
      </c>
      <c r="C83" s="6">
        <f>C82*C58</f>
        <v>3.3599999999999998E-4</v>
      </c>
      <c r="D83" s="11">
        <f t="shared" si="0"/>
        <v>0</v>
      </c>
    </row>
    <row r="84" spans="1:4" s="30" customFormat="1" ht="75.599999999999994" x14ac:dyDescent="0.25">
      <c r="A84" s="35" t="s">
        <v>5</v>
      </c>
      <c r="B84" s="73" t="s">
        <v>149</v>
      </c>
      <c r="C84" s="6">
        <f>40%*C59*C82</f>
        <v>5.6784000000000001E-4</v>
      </c>
      <c r="D84" s="11">
        <f t="shared" si="0"/>
        <v>0</v>
      </c>
    </row>
    <row r="85" spans="1:4" s="30" customFormat="1" ht="13.2" x14ac:dyDescent="0.25">
      <c r="A85" s="35" t="s">
        <v>6</v>
      </c>
      <c r="B85" s="73" t="s">
        <v>23</v>
      </c>
      <c r="C85" s="6">
        <v>1.9400000000000001E-2</v>
      </c>
      <c r="D85" s="11">
        <f t="shared" si="0"/>
        <v>0</v>
      </c>
    </row>
    <row r="86" spans="1:4" s="30" customFormat="1" ht="76.8" x14ac:dyDescent="0.25">
      <c r="A86" s="35" t="s">
        <v>7</v>
      </c>
      <c r="B86" s="73" t="s">
        <v>150</v>
      </c>
      <c r="C86" s="6">
        <f>C59*C85</f>
        <v>6.5572000000000009E-3</v>
      </c>
      <c r="D86" s="11">
        <f t="shared" si="0"/>
        <v>0</v>
      </c>
    </row>
    <row r="87" spans="1:4" s="30" customFormat="1" ht="75.599999999999994" x14ac:dyDescent="0.25">
      <c r="A87" s="35" t="s">
        <v>8</v>
      </c>
      <c r="B87" s="73" t="s">
        <v>151</v>
      </c>
      <c r="C87" s="6">
        <f>40%*C59*C85</f>
        <v>2.6228800000000002E-3</v>
      </c>
      <c r="D87" s="11">
        <f t="shared" si="0"/>
        <v>0</v>
      </c>
    </row>
    <row r="88" spans="1:4" s="30" customFormat="1" ht="13.2" x14ac:dyDescent="0.25">
      <c r="A88" s="158" t="s">
        <v>86</v>
      </c>
      <c r="B88" s="158"/>
      <c r="C88" s="16">
        <f>SUM(C82:C87)</f>
        <v>3.3683919999999999E-2</v>
      </c>
      <c r="D88" s="13">
        <f>SUM(D82:D87)</f>
        <v>0</v>
      </c>
    </row>
    <row r="89" spans="1:4" s="30" customFormat="1" ht="13.2" x14ac:dyDescent="0.25">
      <c r="A89" s="55"/>
      <c r="B89" s="56"/>
      <c r="C89" s="56"/>
      <c r="D89" s="56"/>
    </row>
    <row r="90" spans="1:4" s="30" customFormat="1" ht="13.2" x14ac:dyDescent="0.25">
      <c r="A90" s="142" t="s">
        <v>64</v>
      </c>
      <c r="B90" s="143"/>
      <c r="C90" s="143"/>
      <c r="D90" s="143"/>
    </row>
    <row r="91" spans="1:4" s="30" customFormat="1" x14ac:dyDescent="0.25"/>
    <row r="92" spans="1:4" s="30" customFormat="1" ht="51" customHeight="1" x14ac:dyDescent="0.25">
      <c r="A92" s="167" t="s">
        <v>137</v>
      </c>
      <c r="B92" s="168"/>
      <c r="C92" s="168"/>
      <c r="D92" s="169"/>
    </row>
    <row r="93" spans="1:4" s="30" customFormat="1" ht="13.2" x14ac:dyDescent="0.25">
      <c r="A93" s="74"/>
      <c r="B93" s="75"/>
      <c r="C93" s="75"/>
      <c r="D93" s="75"/>
    </row>
    <row r="94" spans="1:4" s="30" customFormat="1" ht="24.75" customHeight="1" x14ac:dyDescent="0.25">
      <c r="A94" s="142" t="s">
        <v>87</v>
      </c>
      <c r="B94" s="143"/>
      <c r="C94" s="143"/>
      <c r="D94" s="143"/>
    </row>
    <row r="95" spans="1:4" s="30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0" customFormat="1" ht="52.8" x14ac:dyDescent="0.25">
      <c r="A96" s="35" t="s">
        <v>2</v>
      </c>
      <c r="B96" s="70" t="s">
        <v>138</v>
      </c>
      <c r="C96" s="7">
        <f>(1+1/12+1/12+(1/3)/12)/12</f>
        <v>9.9537037037037021E-2</v>
      </c>
      <c r="D96" s="11">
        <f t="shared" ref="D96:D101" si="1">D$34*C96</f>
        <v>0</v>
      </c>
    </row>
    <row r="97" spans="1:4" s="30" customFormat="1" ht="26.4" x14ac:dyDescent="0.25">
      <c r="A97" s="35" t="s">
        <v>4</v>
      </c>
      <c r="B97" s="70" t="s">
        <v>89</v>
      </c>
      <c r="C97" s="10"/>
      <c r="D97" s="11">
        <f t="shared" si="1"/>
        <v>0</v>
      </c>
    </row>
    <row r="98" spans="1:4" s="30" customFormat="1" ht="26.4" x14ac:dyDescent="0.25">
      <c r="A98" s="35" t="s">
        <v>5</v>
      </c>
      <c r="B98" s="70" t="s">
        <v>90</v>
      </c>
      <c r="C98" s="10"/>
      <c r="D98" s="11">
        <f t="shared" si="1"/>
        <v>0</v>
      </c>
    </row>
    <row r="99" spans="1:4" s="30" customFormat="1" ht="26.4" x14ac:dyDescent="0.25">
      <c r="A99" s="35" t="s">
        <v>6</v>
      </c>
      <c r="B99" s="70" t="s">
        <v>91</v>
      </c>
      <c r="C99" s="10"/>
      <c r="D99" s="11">
        <f t="shared" si="1"/>
        <v>0</v>
      </c>
    </row>
    <row r="100" spans="1:4" s="30" customFormat="1" ht="26.4" x14ac:dyDescent="0.25">
      <c r="A100" s="35" t="s">
        <v>7</v>
      </c>
      <c r="B100" s="70" t="s">
        <v>92</v>
      </c>
      <c r="C100" s="10"/>
      <c r="D100" s="11">
        <f t="shared" si="1"/>
        <v>0</v>
      </c>
    </row>
    <row r="101" spans="1:4" s="30" customFormat="1" ht="26.4" x14ac:dyDescent="0.25">
      <c r="A101" s="35" t="s">
        <v>8</v>
      </c>
      <c r="B101" s="70" t="s">
        <v>93</v>
      </c>
      <c r="C101" s="10"/>
      <c r="D101" s="11">
        <f t="shared" si="1"/>
        <v>0</v>
      </c>
    </row>
    <row r="102" spans="1:4" s="30" customFormat="1" ht="13.2" x14ac:dyDescent="0.25">
      <c r="A102" s="158" t="s">
        <v>88</v>
      </c>
      <c r="B102" s="158"/>
      <c r="C102" s="17">
        <f>SUM(C96:C101)</f>
        <v>9.9537037037037021E-2</v>
      </c>
      <c r="D102" s="13">
        <f>SUM(D96:D101)</f>
        <v>0</v>
      </c>
    </row>
    <row r="103" spans="1:4" s="30" customFormat="1" ht="13.2" x14ac:dyDescent="0.25">
      <c r="A103" s="55"/>
      <c r="B103" s="56"/>
      <c r="C103" s="56"/>
      <c r="D103" s="56"/>
    </row>
    <row r="104" spans="1:4" s="30" customFormat="1" ht="26.25" customHeight="1" x14ac:dyDescent="0.25">
      <c r="A104" s="142" t="s">
        <v>94</v>
      </c>
      <c r="B104" s="143"/>
      <c r="C104" s="143"/>
      <c r="D104" s="143"/>
    </row>
    <row r="105" spans="1:4" s="30" customFormat="1" ht="26.4" x14ac:dyDescent="0.25">
      <c r="A105" s="69">
        <v>4</v>
      </c>
      <c r="B105" s="69" t="s">
        <v>66</v>
      </c>
      <c r="C105" s="69" t="s">
        <v>15</v>
      </c>
      <c r="D105" s="69" t="s">
        <v>1</v>
      </c>
    </row>
    <row r="106" spans="1:4" s="30" customFormat="1" ht="13.2" x14ac:dyDescent="0.25">
      <c r="A106" s="35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0" customFormat="1" ht="13.2" x14ac:dyDescent="0.25">
      <c r="A107" s="158" t="s">
        <v>95</v>
      </c>
      <c r="B107" s="158"/>
      <c r="C107" s="14" t="s">
        <v>63</v>
      </c>
      <c r="D107" s="13">
        <f>SUM(D106:D106)</f>
        <v>0</v>
      </c>
    </row>
    <row r="108" spans="1:4" s="30" customFormat="1" ht="13.2" x14ac:dyDescent="0.25">
      <c r="A108" s="55"/>
      <c r="B108" s="56"/>
      <c r="C108" s="56"/>
      <c r="D108" s="56"/>
    </row>
    <row r="109" spans="1:4" s="30" customFormat="1" ht="13.2" x14ac:dyDescent="0.25">
      <c r="A109" s="142" t="s">
        <v>67</v>
      </c>
      <c r="B109" s="143"/>
      <c r="C109" s="143"/>
      <c r="D109" s="143"/>
    </row>
    <row r="110" spans="1:4" s="30" customFormat="1" ht="13.2" x14ac:dyDescent="0.25">
      <c r="A110" s="42">
        <v>5</v>
      </c>
      <c r="B110" s="171" t="s">
        <v>13</v>
      </c>
      <c r="C110" s="171"/>
      <c r="D110" s="42" t="s">
        <v>1</v>
      </c>
    </row>
    <row r="111" spans="1:4" s="30" customFormat="1" ht="13.2" x14ac:dyDescent="0.25">
      <c r="A111" s="117" t="s">
        <v>2</v>
      </c>
      <c r="B111" s="172" t="s">
        <v>11</v>
      </c>
      <c r="C111" s="172"/>
      <c r="D111" s="118"/>
    </row>
    <row r="112" spans="1:4" s="30" customFormat="1" ht="13.2" x14ac:dyDescent="0.25">
      <c r="A112" s="76"/>
      <c r="B112" s="144" t="s">
        <v>97</v>
      </c>
      <c r="C112" s="144"/>
      <c r="D112" s="45">
        <f>SUM(D111:D111)</f>
        <v>0</v>
      </c>
    </row>
    <row r="113" spans="1:4" s="30" customFormat="1" x14ac:dyDescent="0.25">
      <c r="A113" s="173" t="s">
        <v>139</v>
      </c>
      <c r="B113" s="174"/>
      <c r="C113" s="174"/>
      <c r="D113" s="174"/>
    </row>
    <row r="114" spans="1:4" s="30" customFormat="1" ht="13.2" x14ac:dyDescent="0.25">
      <c r="A114" s="175"/>
      <c r="B114" s="176"/>
      <c r="C114" s="176"/>
      <c r="D114" s="176"/>
    </row>
    <row r="115" spans="1:4" s="77" customFormat="1" ht="13.2" x14ac:dyDescent="0.25">
      <c r="A115" s="177" t="s">
        <v>68</v>
      </c>
      <c r="B115" s="177"/>
      <c r="C115" s="177"/>
      <c r="D115" s="177"/>
    </row>
    <row r="116" spans="1:4" s="30" customFormat="1" ht="13.2" x14ac:dyDescent="0.25">
      <c r="A116" s="69">
        <v>6</v>
      </c>
      <c r="B116" s="69" t="s">
        <v>24</v>
      </c>
      <c r="C116" s="69" t="s">
        <v>15</v>
      </c>
      <c r="D116" s="69" t="s">
        <v>1</v>
      </c>
    </row>
    <row r="117" spans="1:4" s="30" customFormat="1" ht="13.2" x14ac:dyDescent="0.25">
      <c r="A117" s="32" t="s">
        <v>2</v>
      </c>
      <c r="B117" s="66" t="s">
        <v>25</v>
      </c>
      <c r="C117" s="10"/>
      <c r="D117" s="8">
        <f>(D34+D77+D88+D107+D112)*C117</f>
        <v>0</v>
      </c>
    </row>
    <row r="118" spans="1:4" s="30" customFormat="1" ht="13.2" x14ac:dyDescent="0.25">
      <c r="A118" s="32" t="s">
        <v>4</v>
      </c>
      <c r="B118" s="66" t="s">
        <v>27</v>
      </c>
      <c r="C118" s="10"/>
      <c r="D118" s="8">
        <f>(D34+D77+D88+D107+D112+D117)*C118</f>
        <v>0</v>
      </c>
    </row>
    <row r="119" spans="1:4" s="30" customFormat="1" ht="13.2" x14ac:dyDescent="0.25">
      <c r="A119" s="32" t="s">
        <v>5</v>
      </c>
      <c r="B119" s="66" t="s">
        <v>26</v>
      </c>
      <c r="C119" s="18">
        <f>SUM(C120:C122)</f>
        <v>0</v>
      </c>
      <c r="D119" s="9">
        <f>((D134+D117+D118)/(1-C119))*C119</f>
        <v>0</v>
      </c>
    </row>
    <row r="120" spans="1:4" s="30" customFormat="1" ht="13.2" x14ac:dyDescent="0.25">
      <c r="A120" s="66"/>
      <c r="B120" s="66" t="s">
        <v>44</v>
      </c>
      <c r="C120" s="10"/>
      <c r="D120" s="8">
        <f>((D134+D117+D118)/(1-C119))*C120</f>
        <v>0</v>
      </c>
    </row>
    <row r="121" spans="1:4" s="30" customFormat="1" ht="13.2" x14ac:dyDescent="0.25">
      <c r="A121" s="66"/>
      <c r="B121" s="66" t="s">
        <v>45</v>
      </c>
      <c r="C121" s="10"/>
      <c r="D121" s="8">
        <f>((D134+D117+D118)/(1-C119))*C121</f>
        <v>0</v>
      </c>
    </row>
    <row r="122" spans="1:4" s="30" customFormat="1" ht="13.2" x14ac:dyDescent="0.25">
      <c r="A122" s="66"/>
      <c r="B122" s="66" t="s">
        <v>46</v>
      </c>
      <c r="C122" s="10"/>
      <c r="D122" s="8">
        <f>((D134+D117+D118)/(1-C119))*C122</f>
        <v>0</v>
      </c>
    </row>
    <row r="123" spans="1:4" s="30" customFormat="1" ht="13.2" x14ac:dyDescent="0.25">
      <c r="A123" s="68"/>
      <c r="B123" s="69" t="s">
        <v>98</v>
      </c>
      <c r="C123" s="17"/>
      <c r="D123" s="13">
        <f>D117+D118+D119</f>
        <v>0</v>
      </c>
    </row>
    <row r="124" spans="1:4" s="30" customFormat="1" ht="13.2" x14ac:dyDescent="0.25">
      <c r="A124" s="78" t="s">
        <v>140</v>
      </c>
      <c r="B124" s="79"/>
      <c r="C124" s="79"/>
      <c r="D124" s="46"/>
    </row>
    <row r="125" spans="1:4" s="30" customFormat="1" ht="13.2" x14ac:dyDescent="0.25">
      <c r="A125" s="78" t="s">
        <v>141</v>
      </c>
      <c r="B125" s="46"/>
      <c r="C125" s="46"/>
      <c r="D125" s="46"/>
    </row>
    <row r="126" spans="1:4" s="30" customFormat="1" x14ac:dyDescent="0.25">
      <c r="A126" s="46"/>
      <c r="B126" s="46"/>
      <c r="C126" s="46"/>
      <c r="D126" s="46"/>
    </row>
    <row r="127" spans="1:4" s="30" customFormat="1" ht="13.2" x14ac:dyDescent="0.25">
      <c r="A127" s="177" t="s">
        <v>69</v>
      </c>
      <c r="B127" s="177"/>
      <c r="C127" s="177"/>
      <c r="D127" s="177"/>
    </row>
    <row r="128" spans="1:4" s="30" customFormat="1" ht="24" customHeight="1" x14ac:dyDescent="0.25">
      <c r="A128" s="68"/>
      <c r="B128" s="158" t="s">
        <v>28</v>
      </c>
      <c r="C128" s="158"/>
      <c r="D128" s="69" t="s">
        <v>29</v>
      </c>
    </row>
    <row r="129" spans="1:4" s="30" customFormat="1" ht="13.2" x14ac:dyDescent="0.25">
      <c r="A129" s="35" t="s">
        <v>2</v>
      </c>
      <c r="B129" s="170" t="s">
        <v>30</v>
      </c>
      <c r="C129" s="170"/>
      <c r="D129" s="11">
        <f>D34</f>
        <v>0</v>
      </c>
    </row>
    <row r="130" spans="1:4" s="30" customFormat="1" ht="13.2" x14ac:dyDescent="0.25">
      <c r="A130" s="35" t="s">
        <v>4</v>
      </c>
      <c r="B130" s="170" t="s">
        <v>70</v>
      </c>
      <c r="C130" s="170"/>
      <c r="D130" s="11">
        <f>D77</f>
        <v>0</v>
      </c>
    </row>
    <row r="131" spans="1:4" s="30" customFormat="1" ht="13.2" x14ac:dyDescent="0.25">
      <c r="A131" s="35" t="s">
        <v>5</v>
      </c>
      <c r="B131" s="170" t="s">
        <v>71</v>
      </c>
      <c r="C131" s="170"/>
      <c r="D131" s="11">
        <f>D88</f>
        <v>0</v>
      </c>
    </row>
    <row r="132" spans="1:4" s="80" customFormat="1" ht="24" customHeight="1" x14ac:dyDescent="0.3">
      <c r="A132" s="35" t="s">
        <v>6</v>
      </c>
      <c r="B132" s="170" t="s">
        <v>72</v>
      </c>
      <c r="C132" s="170"/>
      <c r="D132" s="11">
        <f>D107</f>
        <v>0</v>
      </c>
    </row>
    <row r="133" spans="1:4" s="30" customFormat="1" ht="13.2" x14ac:dyDescent="0.25">
      <c r="A133" s="35" t="s">
        <v>7</v>
      </c>
      <c r="B133" s="170" t="s">
        <v>73</v>
      </c>
      <c r="C133" s="170"/>
      <c r="D133" s="11">
        <f>D111</f>
        <v>0</v>
      </c>
    </row>
    <row r="134" spans="1:4" s="30" customFormat="1" ht="16.5" customHeight="1" x14ac:dyDescent="0.25">
      <c r="A134" s="158" t="s">
        <v>74</v>
      </c>
      <c r="B134" s="158"/>
      <c r="C134" s="158"/>
      <c r="D134" s="13">
        <f>SUM(D129:D133)</f>
        <v>0</v>
      </c>
    </row>
    <row r="135" spans="1:4" s="30" customFormat="1" ht="13.2" x14ac:dyDescent="0.25">
      <c r="A135" s="35" t="s">
        <v>8</v>
      </c>
      <c r="B135" s="179" t="s">
        <v>75</v>
      </c>
      <c r="C135" s="179"/>
      <c r="D135" s="11">
        <f>D123</f>
        <v>0</v>
      </c>
    </row>
    <row r="136" spans="1:4" s="30" customFormat="1" ht="16.5" customHeight="1" x14ac:dyDescent="0.25">
      <c r="A136" s="158" t="s">
        <v>31</v>
      </c>
      <c r="B136" s="158"/>
      <c r="C136" s="158"/>
      <c r="D136" s="13">
        <f>TRUNC((D134+D135),2)</f>
        <v>0</v>
      </c>
    </row>
    <row r="137" spans="1:4" s="30" customFormat="1" ht="12.75" customHeight="1" x14ac:dyDescent="0.25">
      <c r="A137" s="178" t="s">
        <v>102</v>
      </c>
      <c r="B137" s="178"/>
      <c r="C137" s="178"/>
      <c r="D137" s="178"/>
    </row>
    <row r="138" spans="1:4" hidden="1" x14ac:dyDescent="0.25"/>
    <row r="139" spans="1:4" hidden="1" x14ac:dyDescent="0.25"/>
    <row r="140" spans="1:4" hidden="1" x14ac:dyDescent="0.25"/>
    <row r="141" spans="1:4" hidden="1" x14ac:dyDescent="0.25">
      <c r="C141" s="81"/>
    </row>
    <row r="142" spans="1:4" hidden="1" x14ac:dyDescent="0.25"/>
    <row r="143" spans="1:4" hidden="1" x14ac:dyDescent="0.25"/>
    <row r="144" spans="1: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t="12" customHeight="1" x14ac:dyDescent="0.25"/>
  </sheetData>
  <sheetProtection formatCells="0" formatColumns="0" formatRows="0" insertColumns="0" insertRows="0"/>
  <mergeCells count="73">
    <mergeCell ref="A136:C136"/>
    <mergeCell ref="A137:D137"/>
    <mergeCell ref="B130:C130"/>
    <mergeCell ref="B131:C131"/>
    <mergeCell ref="B132:C132"/>
    <mergeCell ref="B133:C133"/>
    <mergeCell ref="A134:C134"/>
    <mergeCell ref="B135:C135"/>
    <mergeCell ref="B129:C129"/>
    <mergeCell ref="A104:D104"/>
    <mergeCell ref="A107:B107"/>
    <mergeCell ref="A109:D109"/>
    <mergeCell ref="B110:C110"/>
    <mergeCell ref="B111:C111"/>
    <mergeCell ref="B112:C112"/>
    <mergeCell ref="A113:D113"/>
    <mergeCell ref="A114:D114"/>
    <mergeCell ref="A115:D115"/>
    <mergeCell ref="A127:D127"/>
    <mergeCell ref="B128:C128"/>
    <mergeCell ref="A102:B102"/>
    <mergeCell ref="C68:D68"/>
    <mergeCell ref="C69:D69"/>
    <mergeCell ref="C70:D70"/>
    <mergeCell ref="A71:D71"/>
    <mergeCell ref="A72:D72"/>
    <mergeCell ref="A77:B77"/>
    <mergeCell ref="A80:D80"/>
    <mergeCell ref="A88:B88"/>
    <mergeCell ref="A90:D90"/>
    <mergeCell ref="A92:D92"/>
    <mergeCell ref="A94:D94"/>
    <mergeCell ref="A64:D64"/>
    <mergeCell ref="A38:D38"/>
    <mergeCell ref="A42:B42"/>
    <mergeCell ref="A44:B44"/>
    <mergeCell ref="A45:D45"/>
    <mergeCell ref="A46:D46"/>
    <mergeCell ref="A47:D47"/>
    <mergeCell ref="A49:D49"/>
    <mergeCell ref="A59:B59"/>
    <mergeCell ref="A60:D60"/>
    <mergeCell ref="A61:D61"/>
    <mergeCell ref="A62:D62"/>
    <mergeCell ref="A37:D37"/>
    <mergeCell ref="B24:C24"/>
    <mergeCell ref="B25:C25"/>
    <mergeCell ref="B26:C26"/>
    <mergeCell ref="B27:C27"/>
    <mergeCell ref="A30:D30"/>
    <mergeCell ref="B31:C31"/>
    <mergeCell ref="B32:C32"/>
    <mergeCell ref="B33:C33"/>
    <mergeCell ref="A34:C34"/>
    <mergeCell ref="A35:D35"/>
    <mergeCell ref="A36:D36"/>
    <mergeCell ref="F17:H17"/>
    <mergeCell ref="B18:C18"/>
    <mergeCell ref="B19:C19"/>
    <mergeCell ref="A21:D21"/>
    <mergeCell ref="A22:D22"/>
    <mergeCell ref="B23:C23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scale="79" fitToHeight="3" orientation="portrait" r:id="rId1"/>
  <rowBreaks count="3" manualBreakCount="3">
    <brk id="36" max="3" man="1"/>
    <brk id="6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2"/>
  <sheetViews>
    <sheetView view="pageBreakPreview" zoomScaleNormal="100" zoomScaleSheetLayoutView="100" workbookViewId="0">
      <selection activeCell="A13" sqref="A13:B13"/>
    </sheetView>
  </sheetViews>
  <sheetFormatPr defaultColWidth="0" defaultRowHeight="12" customHeight="1" zeroHeight="1" x14ac:dyDescent="0.25"/>
  <cols>
    <col min="1" max="1" width="5" style="21" customWidth="1"/>
    <col min="2" max="2" width="40.109375" style="21" customWidth="1"/>
    <col min="3" max="3" width="18" style="21" customWidth="1"/>
    <col min="4" max="4" width="18.21875" style="21" customWidth="1"/>
    <col min="5" max="5" width="6" style="21" hidden="1"/>
    <col min="6" max="16381" width="9.109375" style="21" hidden="1"/>
    <col min="16382" max="16384" width="8.5546875" style="21" hidden="1"/>
  </cols>
  <sheetData>
    <row r="1" spans="1:4" ht="13.2" x14ac:dyDescent="0.25">
      <c r="A1" s="1" t="s">
        <v>113</v>
      </c>
      <c r="B1" s="19"/>
      <c r="C1" s="19"/>
      <c r="D1" s="20"/>
    </row>
    <row r="2" spans="1:4" ht="13.2" x14ac:dyDescent="0.25">
      <c r="A2" s="1" t="s">
        <v>114</v>
      </c>
      <c r="B2" s="22"/>
      <c r="C2" s="23"/>
      <c r="D2" s="24"/>
    </row>
    <row r="3" spans="1:4" ht="13.2" x14ac:dyDescent="0.25">
      <c r="A3" s="1" t="s">
        <v>115</v>
      </c>
      <c r="B3" s="22"/>
      <c r="C3" s="22"/>
      <c r="D3" s="25"/>
    </row>
    <row r="4" spans="1:4" ht="13.2" x14ac:dyDescent="0.25">
      <c r="A4" s="1" t="s">
        <v>116</v>
      </c>
      <c r="B4" s="22"/>
      <c r="C4" s="22"/>
      <c r="D4" s="25"/>
    </row>
    <row r="5" spans="1:4" ht="13.2" x14ac:dyDescent="0.25">
      <c r="A5" s="1" t="s">
        <v>117</v>
      </c>
      <c r="B5" s="22"/>
      <c r="C5" s="22"/>
      <c r="D5" s="25"/>
    </row>
    <row r="6" spans="1:4" x14ac:dyDescent="0.25">
      <c r="A6" s="26"/>
      <c r="B6" s="27"/>
      <c r="C6" s="27"/>
      <c r="D6" s="28"/>
    </row>
    <row r="7" spans="1:4" x14ac:dyDescent="0.25">
      <c r="A7" s="29"/>
      <c r="B7" s="29"/>
      <c r="C7" s="29"/>
      <c r="D7" s="29"/>
    </row>
    <row r="8" spans="1:4" ht="12.75" customHeight="1" x14ac:dyDescent="0.25">
      <c r="A8" s="122" t="s">
        <v>126</v>
      </c>
      <c r="B8" s="122"/>
      <c r="C8" s="123" t="s">
        <v>143</v>
      </c>
      <c r="D8" s="123"/>
    </row>
    <row r="9" spans="1:4" ht="13.2" x14ac:dyDescent="0.25">
      <c r="A9" s="122" t="s">
        <v>33</v>
      </c>
      <c r="B9" s="122"/>
      <c r="C9" s="123" t="s">
        <v>176</v>
      </c>
      <c r="D9" s="123"/>
    </row>
    <row r="10" spans="1:4" s="30" customFormat="1" x14ac:dyDescent="0.25"/>
    <row r="11" spans="1:4" s="30" customFormat="1" ht="13.2" x14ac:dyDescent="0.25">
      <c r="A11" s="124" t="s">
        <v>34</v>
      </c>
      <c r="B11" s="124"/>
      <c r="C11" s="124"/>
      <c r="D11" s="124"/>
    </row>
    <row r="12" spans="1:4" s="30" customFormat="1" ht="26.4" x14ac:dyDescent="0.25">
      <c r="A12" s="121" t="s">
        <v>48</v>
      </c>
      <c r="B12" s="121"/>
      <c r="C12" s="31" t="s">
        <v>35</v>
      </c>
      <c r="D12" s="31" t="s">
        <v>36</v>
      </c>
    </row>
    <row r="13" spans="1:4" s="30" customFormat="1" ht="13.2" customHeight="1" x14ac:dyDescent="0.25">
      <c r="A13" s="180" t="s">
        <v>125</v>
      </c>
      <c r="B13" s="181"/>
      <c r="C13" s="32" t="s">
        <v>101</v>
      </c>
      <c r="D13" s="33">
        <f>'VALOR GLOBAL'!B22</f>
        <v>14</v>
      </c>
    </row>
    <row r="14" spans="1:4" s="30" customFormat="1" ht="12.75" customHeight="1" x14ac:dyDescent="0.25">
      <c r="A14" s="128"/>
      <c r="B14" s="129"/>
      <c r="C14" s="129"/>
      <c r="D14" s="130"/>
    </row>
    <row r="15" spans="1:4" s="30" customFormat="1" ht="13.2" x14ac:dyDescent="0.25">
      <c r="A15" s="32" t="s">
        <v>2</v>
      </c>
      <c r="B15" s="122" t="s">
        <v>145</v>
      </c>
      <c r="C15" s="122"/>
      <c r="D15" s="3"/>
    </row>
    <row r="16" spans="1:4" s="30" customFormat="1" ht="13.2" x14ac:dyDescent="0.25">
      <c r="A16" s="32" t="s">
        <v>4</v>
      </c>
      <c r="B16" s="122" t="s">
        <v>37</v>
      </c>
      <c r="C16" s="122"/>
      <c r="D16" s="34" t="s">
        <v>119</v>
      </c>
    </row>
    <row r="17" spans="1:8" s="30" customFormat="1" ht="13.2" x14ac:dyDescent="0.25">
      <c r="A17" s="32" t="s">
        <v>5</v>
      </c>
      <c r="B17" s="122" t="s">
        <v>79</v>
      </c>
      <c r="C17" s="122"/>
      <c r="D17" s="4"/>
      <c r="F17" s="131"/>
      <c r="G17" s="131"/>
      <c r="H17" s="131"/>
    </row>
    <row r="18" spans="1:8" s="30" customFormat="1" ht="28.5" customHeight="1" x14ac:dyDescent="0.25">
      <c r="A18" s="32" t="s">
        <v>6</v>
      </c>
      <c r="B18" s="132" t="s">
        <v>118</v>
      </c>
      <c r="C18" s="133"/>
      <c r="D18" s="4"/>
    </row>
    <row r="19" spans="1:8" s="30" customFormat="1" ht="13.2" x14ac:dyDescent="0.25">
      <c r="A19" s="32" t="s">
        <v>7</v>
      </c>
      <c r="B19" s="122" t="s">
        <v>38</v>
      </c>
      <c r="C19" s="122"/>
      <c r="D19" s="35">
        <v>12</v>
      </c>
    </row>
    <row r="20" spans="1:8" s="30" customFormat="1" x14ac:dyDescent="0.25">
      <c r="A20" s="36"/>
      <c r="B20" s="36"/>
      <c r="C20" s="37"/>
      <c r="D20" s="36"/>
    </row>
    <row r="21" spans="1:8" s="30" customFormat="1" ht="13.2" x14ac:dyDescent="0.25">
      <c r="A21" s="134" t="s">
        <v>39</v>
      </c>
      <c r="B21" s="134"/>
      <c r="C21" s="134"/>
      <c r="D21" s="134"/>
    </row>
    <row r="22" spans="1:8" s="30" customFormat="1" ht="30" customHeight="1" x14ac:dyDescent="0.25">
      <c r="A22" s="121" t="s">
        <v>40</v>
      </c>
      <c r="B22" s="121"/>
      <c r="C22" s="121"/>
      <c r="D22" s="121"/>
    </row>
    <row r="23" spans="1:8" s="30" customFormat="1" ht="26.4" x14ac:dyDescent="0.25">
      <c r="A23" s="32">
        <v>1</v>
      </c>
      <c r="B23" s="125" t="s">
        <v>76</v>
      </c>
      <c r="C23" s="125"/>
      <c r="D23" s="35" t="s">
        <v>120</v>
      </c>
    </row>
    <row r="24" spans="1:8" s="30" customFormat="1" ht="13.2" x14ac:dyDescent="0.25">
      <c r="A24" s="32">
        <v>2</v>
      </c>
      <c r="B24" s="125" t="s">
        <v>77</v>
      </c>
      <c r="C24" s="125"/>
      <c r="D24" s="38" t="s">
        <v>124</v>
      </c>
    </row>
    <row r="25" spans="1:8" s="30" customFormat="1" ht="13.2" x14ac:dyDescent="0.25">
      <c r="A25" s="32">
        <v>3</v>
      </c>
      <c r="B25" s="125" t="s">
        <v>78</v>
      </c>
      <c r="C25" s="125"/>
      <c r="D25" s="39"/>
    </row>
    <row r="26" spans="1:8" s="30" customFormat="1" ht="13.2" x14ac:dyDescent="0.25">
      <c r="A26" s="32">
        <v>4</v>
      </c>
      <c r="B26" s="125" t="s">
        <v>41</v>
      </c>
      <c r="C26" s="125"/>
      <c r="D26" s="38" t="s">
        <v>155</v>
      </c>
    </row>
    <row r="27" spans="1:8" s="30" customFormat="1" ht="13.2" x14ac:dyDescent="0.25">
      <c r="A27" s="32">
        <v>5</v>
      </c>
      <c r="B27" s="125" t="s">
        <v>42</v>
      </c>
      <c r="C27" s="125"/>
      <c r="D27" s="3"/>
    </row>
    <row r="28" spans="1:8" s="30" customFormat="1" ht="13.2" x14ac:dyDescent="0.25">
      <c r="A28" s="40"/>
      <c r="B28" s="40"/>
      <c r="C28" s="40"/>
      <c r="D28" s="41"/>
    </row>
    <row r="29" spans="1:8" s="30" customFormat="1" ht="13.2" x14ac:dyDescent="0.25">
      <c r="A29" s="40"/>
      <c r="B29" s="40"/>
      <c r="C29" s="40"/>
      <c r="D29" s="41"/>
    </row>
    <row r="30" spans="1:8" s="30" customFormat="1" ht="13.2" x14ac:dyDescent="0.25">
      <c r="A30" s="134" t="s">
        <v>43</v>
      </c>
      <c r="B30" s="134"/>
      <c r="C30" s="134"/>
      <c r="D30" s="134"/>
    </row>
    <row r="31" spans="1:8" s="30" customFormat="1" ht="13.2" x14ac:dyDescent="0.25">
      <c r="A31" s="42">
        <v>1</v>
      </c>
      <c r="B31" s="121" t="s">
        <v>0</v>
      </c>
      <c r="C31" s="121"/>
      <c r="D31" s="42" t="s">
        <v>1</v>
      </c>
    </row>
    <row r="32" spans="1:8" s="30" customFormat="1" ht="13.2" x14ac:dyDescent="0.25">
      <c r="A32" s="43" t="s">
        <v>2</v>
      </c>
      <c r="B32" s="125" t="s">
        <v>3</v>
      </c>
      <c r="C32" s="125"/>
      <c r="D32" s="5"/>
    </row>
    <row r="33" spans="1:4" s="30" customFormat="1" ht="13.2" x14ac:dyDescent="0.25">
      <c r="A33" s="43" t="s">
        <v>4</v>
      </c>
      <c r="B33" s="125" t="s">
        <v>11</v>
      </c>
      <c r="C33" s="125"/>
      <c r="D33" s="44"/>
    </row>
    <row r="34" spans="1:4" s="30" customFormat="1" ht="15" customHeight="1" x14ac:dyDescent="0.25">
      <c r="A34" s="137" t="s">
        <v>81</v>
      </c>
      <c r="B34" s="138"/>
      <c r="C34" s="139"/>
      <c r="D34" s="45">
        <f>SUM(D32:D33)</f>
        <v>0</v>
      </c>
    </row>
    <row r="35" spans="1:4" s="30" customFormat="1" ht="24" customHeight="1" x14ac:dyDescent="0.25">
      <c r="A35" s="140" t="s">
        <v>128</v>
      </c>
      <c r="B35" s="141"/>
      <c r="C35" s="141"/>
      <c r="D35" s="141"/>
    </row>
    <row r="36" spans="1:4" s="30" customFormat="1" ht="13.2" x14ac:dyDescent="0.25">
      <c r="A36" s="135"/>
      <c r="B36" s="136"/>
      <c r="C36" s="136"/>
      <c r="D36" s="136"/>
    </row>
    <row r="37" spans="1:4" s="30" customFormat="1" ht="15" customHeight="1" x14ac:dyDescent="0.25">
      <c r="A37" s="135" t="s">
        <v>49</v>
      </c>
      <c r="B37" s="136"/>
      <c r="C37" s="136"/>
      <c r="D37" s="136"/>
    </row>
    <row r="38" spans="1:4" s="46" customFormat="1" ht="15" customHeight="1" x14ac:dyDescent="0.25">
      <c r="A38" s="135" t="s">
        <v>50</v>
      </c>
      <c r="B38" s="136"/>
      <c r="C38" s="136"/>
      <c r="D38" s="136"/>
    </row>
    <row r="39" spans="1:4" s="30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0" customFormat="1" ht="13.2" x14ac:dyDescent="0.25">
      <c r="A40" s="48" t="s">
        <v>2</v>
      </c>
      <c r="B40" s="49" t="s">
        <v>129</v>
      </c>
      <c r="C40" s="50">
        <v>8.3299999999999999E-2</v>
      </c>
      <c r="D40" s="51">
        <f>C40*D34</f>
        <v>0</v>
      </c>
    </row>
    <row r="41" spans="1:4" s="30" customFormat="1" ht="26.4" x14ac:dyDescent="0.25">
      <c r="A41" s="48" t="s">
        <v>4</v>
      </c>
      <c r="B41" s="49" t="s">
        <v>152</v>
      </c>
      <c r="C41" s="52">
        <f>(1/3)/12</f>
        <v>2.7777777777777776E-2</v>
      </c>
      <c r="D41" s="51">
        <f>D34*C41</f>
        <v>0</v>
      </c>
    </row>
    <row r="42" spans="1:4" s="30" customFormat="1" ht="13.2" x14ac:dyDescent="0.25">
      <c r="A42" s="144" t="s">
        <v>99</v>
      </c>
      <c r="B42" s="144"/>
      <c r="C42" s="53">
        <f>SUM(C40:C41)</f>
        <v>0.11107777777777778</v>
      </c>
      <c r="D42" s="54">
        <f>SUM(D40:D41)</f>
        <v>0</v>
      </c>
    </row>
    <row r="43" spans="1:4" s="30" customFormat="1" ht="26.4" x14ac:dyDescent="0.25">
      <c r="A43" s="48" t="s">
        <v>5</v>
      </c>
      <c r="B43" s="49" t="s">
        <v>100</v>
      </c>
      <c r="C43" s="52">
        <f>C42*C59</f>
        <v>3.7544288888888888E-2</v>
      </c>
      <c r="D43" s="51">
        <f>D34*C43</f>
        <v>0</v>
      </c>
    </row>
    <row r="44" spans="1:4" s="30" customFormat="1" ht="13.2" x14ac:dyDescent="0.25">
      <c r="A44" s="144" t="s">
        <v>80</v>
      </c>
      <c r="B44" s="144"/>
      <c r="C44" s="53">
        <f>SUM(C42:C43)</f>
        <v>0.14862206666666666</v>
      </c>
      <c r="D44" s="54">
        <f>SUM(D42:D43)</f>
        <v>0</v>
      </c>
    </row>
    <row r="45" spans="1:4" s="30" customFormat="1" ht="53.25" customHeight="1" x14ac:dyDescent="0.25">
      <c r="A45" s="145" t="s">
        <v>130</v>
      </c>
      <c r="B45" s="146"/>
      <c r="C45" s="146"/>
      <c r="D45" s="147"/>
    </row>
    <row r="46" spans="1:4" s="30" customFormat="1" ht="40.5" customHeight="1" x14ac:dyDescent="0.25">
      <c r="A46" s="148" t="s">
        <v>131</v>
      </c>
      <c r="B46" s="149"/>
      <c r="C46" s="149"/>
      <c r="D46" s="150"/>
    </row>
    <row r="47" spans="1:4" s="30" customFormat="1" ht="51.75" customHeight="1" x14ac:dyDescent="0.25">
      <c r="A47" s="151" t="s">
        <v>132</v>
      </c>
      <c r="B47" s="152"/>
      <c r="C47" s="152"/>
      <c r="D47" s="153"/>
    </row>
    <row r="48" spans="1:4" s="30" customFormat="1" ht="15" customHeight="1" x14ac:dyDescent="0.25">
      <c r="A48" s="55"/>
      <c r="B48" s="56"/>
      <c r="C48" s="56"/>
      <c r="D48" s="56"/>
    </row>
    <row r="49" spans="1:4" s="30" customFormat="1" ht="25.5" customHeight="1" x14ac:dyDescent="0.25">
      <c r="A49" s="142" t="s">
        <v>52</v>
      </c>
      <c r="B49" s="143"/>
      <c r="C49" s="143"/>
      <c r="D49" s="143"/>
    </row>
    <row r="50" spans="1:4" s="30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0" customFormat="1" ht="13.2" x14ac:dyDescent="0.25">
      <c r="A51" s="58" t="s">
        <v>2</v>
      </c>
      <c r="B51" s="59" t="s">
        <v>16</v>
      </c>
      <c r="C51" s="60">
        <v>0.2</v>
      </c>
      <c r="D51" s="61">
        <f>D34*C51</f>
        <v>0</v>
      </c>
    </row>
    <row r="52" spans="1:4" s="30" customFormat="1" ht="13.2" x14ac:dyDescent="0.25">
      <c r="A52" s="58" t="s">
        <v>4</v>
      </c>
      <c r="B52" s="59" t="s">
        <v>18</v>
      </c>
      <c r="C52" s="60">
        <v>2.5000000000000001E-2</v>
      </c>
      <c r="D52" s="61">
        <f>D34*C52</f>
        <v>0</v>
      </c>
    </row>
    <row r="53" spans="1:4" s="30" customFormat="1" ht="13.2" x14ac:dyDescent="0.25">
      <c r="A53" s="58" t="s">
        <v>5</v>
      </c>
      <c r="B53" s="59" t="s">
        <v>53</v>
      </c>
      <c r="C53" s="62">
        <f>'Coord. Geral'!C53</f>
        <v>0</v>
      </c>
      <c r="D53" s="61">
        <f>D34*C53</f>
        <v>0</v>
      </c>
    </row>
    <row r="54" spans="1:4" s="30" customFormat="1" ht="13.2" x14ac:dyDescent="0.25">
      <c r="A54" s="58" t="s">
        <v>6</v>
      </c>
      <c r="B54" s="59" t="s">
        <v>54</v>
      </c>
      <c r="C54" s="60">
        <v>1.4999999999999999E-2</v>
      </c>
      <c r="D54" s="61">
        <f>D34*C54</f>
        <v>0</v>
      </c>
    </row>
    <row r="55" spans="1:4" s="30" customFormat="1" ht="13.2" x14ac:dyDescent="0.25">
      <c r="A55" s="58" t="s">
        <v>7</v>
      </c>
      <c r="B55" s="59" t="s">
        <v>55</v>
      </c>
      <c r="C55" s="60">
        <v>0.01</v>
      </c>
      <c r="D55" s="61">
        <f>D34*C55</f>
        <v>0</v>
      </c>
    </row>
    <row r="56" spans="1:4" s="30" customFormat="1" ht="13.2" x14ac:dyDescent="0.25">
      <c r="A56" s="58" t="s">
        <v>8</v>
      </c>
      <c r="B56" s="59" t="s">
        <v>20</v>
      </c>
      <c r="C56" s="60">
        <v>6.0000000000000001E-3</v>
      </c>
      <c r="D56" s="61">
        <f>D34*C56</f>
        <v>0</v>
      </c>
    </row>
    <row r="57" spans="1:4" s="30" customFormat="1" ht="13.2" x14ac:dyDescent="0.25">
      <c r="A57" s="58" t="s">
        <v>9</v>
      </c>
      <c r="B57" s="59" t="s">
        <v>17</v>
      </c>
      <c r="C57" s="60">
        <v>2E-3</v>
      </c>
      <c r="D57" s="61">
        <f>D34*C57</f>
        <v>0</v>
      </c>
    </row>
    <row r="58" spans="1:4" s="30" customFormat="1" ht="13.2" x14ac:dyDescent="0.25">
      <c r="A58" s="58" t="s">
        <v>10</v>
      </c>
      <c r="B58" s="59" t="s">
        <v>19</v>
      </c>
      <c r="C58" s="60">
        <v>0.08</v>
      </c>
      <c r="D58" s="61">
        <f>D34*C58</f>
        <v>0</v>
      </c>
    </row>
    <row r="59" spans="1:4" s="30" customFormat="1" ht="13.2" x14ac:dyDescent="0.25">
      <c r="A59" s="154" t="s">
        <v>82</v>
      </c>
      <c r="B59" s="154"/>
      <c r="C59" s="63">
        <f>SUM(C51:C58)</f>
        <v>0.33800000000000002</v>
      </c>
      <c r="D59" s="64">
        <f>SUM(D51:D58)</f>
        <v>0</v>
      </c>
    </row>
    <row r="60" spans="1:4" s="30" customFormat="1" ht="27" customHeight="1" x14ac:dyDescent="0.25">
      <c r="A60" s="145" t="s">
        <v>133</v>
      </c>
      <c r="B60" s="146"/>
      <c r="C60" s="146"/>
      <c r="D60" s="147"/>
    </row>
    <row r="61" spans="1:4" s="30" customFormat="1" ht="27" customHeight="1" x14ac:dyDescent="0.25">
      <c r="A61" s="155" t="s">
        <v>134</v>
      </c>
      <c r="B61" s="156"/>
      <c r="C61" s="156"/>
      <c r="D61" s="157"/>
    </row>
    <row r="62" spans="1:4" s="30" customFormat="1" ht="27" customHeight="1" x14ac:dyDescent="0.25">
      <c r="A62" s="151" t="s">
        <v>135</v>
      </c>
      <c r="B62" s="152"/>
      <c r="C62" s="152"/>
      <c r="D62" s="153"/>
    </row>
    <row r="63" spans="1:4" s="30" customFormat="1" ht="15" customHeight="1" x14ac:dyDescent="0.25">
      <c r="A63" s="56"/>
      <c r="B63" s="56"/>
      <c r="C63" s="56"/>
      <c r="D63" s="56"/>
    </row>
    <row r="64" spans="1:4" s="30" customFormat="1" ht="15" customHeight="1" x14ac:dyDescent="0.25">
      <c r="A64" s="142" t="s">
        <v>59</v>
      </c>
      <c r="B64" s="143"/>
      <c r="C64" s="143"/>
      <c r="D64" s="143"/>
    </row>
    <row r="65" spans="1:4" s="30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0" customFormat="1" ht="13.2" x14ac:dyDescent="0.25">
      <c r="A66" s="32" t="s">
        <v>2</v>
      </c>
      <c r="B66" s="66" t="s">
        <v>146</v>
      </c>
      <c r="C66" s="5">
        <f>'Coord. Geral'!C66</f>
        <v>0</v>
      </c>
      <c r="D66" s="8">
        <f>IF((C66*22*2)-(D32*6%)&gt;0,(C66*22*2)-(D32*6%),0)</f>
        <v>0</v>
      </c>
    </row>
    <row r="67" spans="1:4" s="30" customFormat="1" ht="39.6" x14ac:dyDescent="0.25">
      <c r="A67" s="32" t="s">
        <v>4</v>
      </c>
      <c r="B67" s="67" t="s">
        <v>153</v>
      </c>
      <c r="C67" s="5">
        <f>'Coord. Geral'!C67</f>
        <v>0</v>
      </c>
      <c r="D67" s="8">
        <f>C67*22</f>
        <v>0</v>
      </c>
    </row>
    <row r="68" spans="1:4" s="30" customFormat="1" ht="39.6" x14ac:dyDescent="0.25">
      <c r="A68" s="32" t="s">
        <v>5</v>
      </c>
      <c r="B68" s="66" t="s">
        <v>154</v>
      </c>
      <c r="C68" s="159">
        <f>'Coord. Geral'!C68:D68</f>
        <v>0</v>
      </c>
      <c r="D68" s="160"/>
    </row>
    <row r="69" spans="1:4" s="30" customFormat="1" ht="23.4" x14ac:dyDescent="0.25">
      <c r="A69" s="32" t="s">
        <v>6</v>
      </c>
      <c r="B69" s="66" t="s">
        <v>136</v>
      </c>
      <c r="C69" s="159">
        <f>'Coord. Geral'!C69:D69</f>
        <v>0</v>
      </c>
      <c r="D69" s="160"/>
    </row>
    <row r="70" spans="1:4" s="30" customFormat="1" ht="13.2" x14ac:dyDescent="0.25">
      <c r="A70" s="68"/>
      <c r="B70" s="69" t="s">
        <v>83</v>
      </c>
      <c r="C70" s="163">
        <f>D66+D67+C68+C69</f>
        <v>0</v>
      </c>
      <c r="D70" s="164"/>
    </row>
    <row r="71" spans="1:4" s="30" customFormat="1" ht="24.6" customHeight="1" x14ac:dyDescent="0.25">
      <c r="A71" s="165" t="s">
        <v>147</v>
      </c>
      <c r="B71" s="166"/>
      <c r="C71" s="166"/>
      <c r="D71" s="166"/>
    </row>
    <row r="72" spans="1:4" s="30" customFormat="1" ht="29.25" customHeight="1" x14ac:dyDescent="0.25">
      <c r="A72" s="142" t="s">
        <v>60</v>
      </c>
      <c r="B72" s="143"/>
      <c r="C72" s="143"/>
      <c r="D72" s="143"/>
    </row>
    <row r="73" spans="1:4" s="30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0" customFormat="1" ht="26.4" x14ac:dyDescent="0.25">
      <c r="A74" s="35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0" customFormat="1" ht="13.2" x14ac:dyDescent="0.25">
      <c r="A75" s="35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0" customFormat="1" ht="13.2" x14ac:dyDescent="0.25">
      <c r="A76" s="35" t="s">
        <v>61</v>
      </c>
      <c r="B76" s="70" t="s">
        <v>12</v>
      </c>
      <c r="C76" s="15" t="s">
        <v>63</v>
      </c>
      <c r="D76" s="11">
        <f>C70</f>
        <v>0</v>
      </c>
    </row>
    <row r="77" spans="1:4" s="30" customFormat="1" ht="13.2" x14ac:dyDescent="0.25">
      <c r="A77" s="158" t="s">
        <v>84</v>
      </c>
      <c r="B77" s="158"/>
      <c r="C77" s="14" t="s">
        <v>63</v>
      </c>
      <c r="D77" s="13">
        <f>SUM(D74:D76)</f>
        <v>0</v>
      </c>
    </row>
    <row r="78" spans="1:4" s="30" customFormat="1" x14ac:dyDescent="0.25">
      <c r="A78" s="71"/>
      <c r="B78" s="72"/>
      <c r="C78" s="72"/>
      <c r="D78" s="72"/>
    </row>
    <row r="79" spans="1:4" s="30" customFormat="1" x14ac:dyDescent="0.25">
      <c r="A79" s="71"/>
      <c r="B79" s="72"/>
      <c r="C79" s="72"/>
      <c r="D79" s="72"/>
    </row>
    <row r="80" spans="1:4" s="30" customFormat="1" ht="27" customHeight="1" x14ac:dyDescent="0.25">
      <c r="A80" s="142" t="s">
        <v>85</v>
      </c>
      <c r="B80" s="143"/>
      <c r="C80" s="143"/>
      <c r="D80" s="143"/>
    </row>
    <row r="81" spans="1:4" s="30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0" customFormat="1" ht="13.2" x14ac:dyDescent="0.25">
      <c r="A82" s="35" t="s">
        <v>2</v>
      </c>
      <c r="B82" s="73" t="s">
        <v>22</v>
      </c>
      <c r="C82" s="6">
        <f>'Coord. Geral'!C82</f>
        <v>4.1999999999999997E-3</v>
      </c>
      <c r="D82" s="11">
        <f t="shared" ref="D82:D87" si="0">D$34*C82</f>
        <v>0</v>
      </c>
    </row>
    <row r="83" spans="1:4" s="30" customFormat="1" ht="51" customHeight="1" x14ac:dyDescent="0.25">
      <c r="A83" s="35" t="s">
        <v>4</v>
      </c>
      <c r="B83" s="73" t="s">
        <v>148</v>
      </c>
      <c r="C83" s="6">
        <f>'Coord. Geral'!C83</f>
        <v>3.3599999999999998E-4</v>
      </c>
      <c r="D83" s="11">
        <f t="shared" si="0"/>
        <v>0</v>
      </c>
    </row>
    <row r="84" spans="1:4" s="30" customFormat="1" ht="75.599999999999994" x14ac:dyDescent="0.25">
      <c r="A84" s="35" t="s">
        <v>5</v>
      </c>
      <c r="B84" s="73" t="s">
        <v>149</v>
      </c>
      <c r="C84" s="6">
        <f>'Coord. Geral'!C84</f>
        <v>5.6784000000000001E-4</v>
      </c>
      <c r="D84" s="11">
        <f t="shared" si="0"/>
        <v>0</v>
      </c>
    </row>
    <row r="85" spans="1:4" s="30" customFormat="1" ht="13.2" x14ac:dyDescent="0.25">
      <c r="A85" s="35" t="s">
        <v>6</v>
      </c>
      <c r="B85" s="73" t="s">
        <v>23</v>
      </c>
      <c r="C85" s="6">
        <f>'Coord. Geral'!C85</f>
        <v>1.9400000000000001E-2</v>
      </c>
      <c r="D85" s="11">
        <f t="shared" si="0"/>
        <v>0</v>
      </c>
    </row>
    <row r="86" spans="1:4" s="30" customFormat="1" ht="76.8" x14ac:dyDescent="0.25">
      <c r="A86" s="35" t="s">
        <v>7</v>
      </c>
      <c r="B86" s="73" t="s">
        <v>150</v>
      </c>
      <c r="C86" s="6">
        <f>'Coord. Geral'!C86</f>
        <v>6.5572000000000009E-3</v>
      </c>
      <c r="D86" s="11">
        <f t="shared" si="0"/>
        <v>0</v>
      </c>
    </row>
    <row r="87" spans="1:4" s="30" customFormat="1" ht="75.599999999999994" x14ac:dyDescent="0.25">
      <c r="A87" s="35" t="s">
        <v>8</v>
      </c>
      <c r="B87" s="73" t="s">
        <v>151</v>
      </c>
      <c r="C87" s="6">
        <f>'Coord. Geral'!C87</f>
        <v>2.6228800000000002E-3</v>
      </c>
      <c r="D87" s="11">
        <f t="shared" si="0"/>
        <v>0</v>
      </c>
    </row>
    <row r="88" spans="1:4" s="30" customFormat="1" ht="13.2" x14ac:dyDescent="0.25">
      <c r="A88" s="158" t="s">
        <v>86</v>
      </c>
      <c r="B88" s="158"/>
      <c r="C88" s="16">
        <f>SUM(C82:C87)</f>
        <v>3.3683919999999999E-2</v>
      </c>
      <c r="D88" s="13">
        <f>SUM(D82:D87)</f>
        <v>0</v>
      </c>
    </row>
    <row r="89" spans="1:4" s="30" customFormat="1" ht="13.2" x14ac:dyDescent="0.25">
      <c r="A89" s="55"/>
      <c r="B89" s="56"/>
      <c r="C89" s="56"/>
      <c r="D89" s="56"/>
    </row>
    <row r="90" spans="1:4" s="30" customFormat="1" ht="13.2" x14ac:dyDescent="0.25">
      <c r="A90" s="142" t="s">
        <v>64</v>
      </c>
      <c r="B90" s="143"/>
      <c r="C90" s="143"/>
      <c r="D90" s="143"/>
    </row>
    <row r="91" spans="1:4" s="30" customFormat="1" x14ac:dyDescent="0.25"/>
    <row r="92" spans="1:4" s="30" customFormat="1" ht="51" customHeight="1" x14ac:dyDescent="0.25">
      <c r="A92" s="167" t="s">
        <v>137</v>
      </c>
      <c r="B92" s="168"/>
      <c r="C92" s="168"/>
      <c r="D92" s="169"/>
    </row>
    <row r="93" spans="1:4" s="30" customFormat="1" ht="13.2" x14ac:dyDescent="0.25">
      <c r="A93" s="74"/>
      <c r="B93" s="75"/>
      <c r="C93" s="75"/>
      <c r="D93" s="75"/>
    </row>
    <row r="94" spans="1:4" s="30" customFormat="1" ht="24.75" customHeight="1" x14ac:dyDescent="0.25">
      <c r="A94" s="142" t="s">
        <v>87</v>
      </c>
      <c r="B94" s="143"/>
      <c r="C94" s="143"/>
      <c r="D94" s="143"/>
    </row>
    <row r="95" spans="1:4" s="30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0" customFormat="1" ht="52.8" x14ac:dyDescent="0.25">
      <c r="A96" s="35" t="s">
        <v>2</v>
      </c>
      <c r="B96" s="70" t="s">
        <v>138</v>
      </c>
      <c r="C96" s="7">
        <f>(1+1/12+1/12+(1/3)/12)/12</f>
        <v>9.9537037037037021E-2</v>
      </c>
      <c r="D96" s="11">
        <f t="shared" ref="D96:D101" si="1">D$34*C96</f>
        <v>0</v>
      </c>
    </row>
    <row r="97" spans="1:4" s="30" customFormat="1" ht="26.4" x14ac:dyDescent="0.25">
      <c r="A97" s="35" t="s">
        <v>4</v>
      </c>
      <c r="B97" s="70" t="s">
        <v>89</v>
      </c>
      <c r="C97" s="10">
        <f>'Coord. Geral'!C97</f>
        <v>0</v>
      </c>
      <c r="D97" s="11">
        <f t="shared" si="1"/>
        <v>0</v>
      </c>
    </row>
    <row r="98" spans="1:4" s="30" customFormat="1" ht="26.4" x14ac:dyDescent="0.25">
      <c r="A98" s="35" t="s">
        <v>5</v>
      </c>
      <c r="B98" s="70" t="s">
        <v>90</v>
      </c>
      <c r="C98" s="10">
        <f>'Coord. Geral'!C98</f>
        <v>0</v>
      </c>
      <c r="D98" s="11">
        <f t="shared" si="1"/>
        <v>0</v>
      </c>
    </row>
    <row r="99" spans="1:4" s="30" customFormat="1" ht="26.4" x14ac:dyDescent="0.25">
      <c r="A99" s="35" t="s">
        <v>6</v>
      </c>
      <c r="B99" s="70" t="s">
        <v>91</v>
      </c>
      <c r="C99" s="10">
        <f>'Coord. Geral'!C99</f>
        <v>0</v>
      </c>
      <c r="D99" s="11">
        <f t="shared" si="1"/>
        <v>0</v>
      </c>
    </row>
    <row r="100" spans="1:4" s="30" customFormat="1" ht="26.4" x14ac:dyDescent="0.25">
      <c r="A100" s="35" t="s">
        <v>7</v>
      </c>
      <c r="B100" s="70" t="s">
        <v>92</v>
      </c>
      <c r="C100" s="10">
        <f>'Coord. Geral'!C100</f>
        <v>0</v>
      </c>
      <c r="D100" s="11">
        <f t="shared" si="1"/>
        <v>0</v>
      </c>
    </row>
    <row r="101" spans="1:4" s="30" customFormat="1" ht="26.4" x14ac:dyDescent="0.25">
      <c r="A101" s="35" t="s">
        <v>8</v>
      </c>
      <c r="B101" s="70" t="s">
        <v>93</v>
      </c>
      <c r="C101" s="10">
        <f>'Coord. Geral'!C101</f>
        <v>0</v>
      </c>
      <c r="D101" s="11">
        <f t="shared" si="1"/>
        <v>0</v>
      </c>
    </row>
    <row r="102" spans="1:4" s="30" customFormat="1" ht="13.2" x14ac:dyDescent="0.25">
      <c r="A102" s="158" t="s">
        <v>88</v>
      </c>
      <c r="B102" s="158"/>
      <c r="C102" s="17">
        <f>SUM(C96:C101)</f>
        <v>9.9537037037037021E-2</v>
      </c>
      <c r="D102" s="13">
        <f>SUM(D96:D101)</f>
        <v>0</v>
      </c>
    </row>
    <row r="103" spans="1:4" s="30" customFormat="1" ht="13.2" x14ac:dyDescent="0.25">
      <c r="A103" s="55"/>
      <c r="B103" s="56"/>
      <c r="C103" s="56"/>
      <c r="D103" s="56"/>
    </row>
    <row r="104" spans="1:4" s="30" customFormat="1" ht="26.25" customHeight="1" x14ac:dyDescent="0.25">
      <c r="A104" s="142" t="s">
        <v>94</v>
      </c>
      <c r="B104" s="143"/>
      <c r="C104" s="143"/>
      <c r="D104" s="143"/>
    </row>
    <row r="105" spans="1:4" s="30" customFormat="1" ht="26.4" x14ac:dyDescent="0.25">
      <c r="A105" s="69">
        <v>4</v>
      </c>
      <c r="B105" s="69" t="s">
        <v>66</v>
      </c>
      <c r="C105" s="69" t="s">
        <v>15</v>
      </c>
      <c r="D105" s="69" t="s">
        <v>1</v>
      </c>
    </row>
    <row r="106" spans="1:4" s="30" customFormat="1" ht="13.2" x14ac:dyDescent="0.25">
      <c r="A106" s="35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0" customFormat="1" ht="13.2" x14ac:dyDescent="0.25">
      <c r="A107" s="158" t="s">
        <v>95</v>
      </c>
      <c r="B107" s="158"/>
      <c r="C107" s="14" t="s">
        <v>63</v>
      </c>
      <c r="D107" s="13">
        <f>SUM(D106:D106)</f>
        <v>0</v>
      </c>
    </row>
    <row r="108" spans="1:4" s="30" customFormat="1" ht="13.2" x14ac:dyDescent="0.25">
      <c r="A108" s="55"/>
      <c r="B108" s="56"/>
      <c r="C108" s="56"/>
      <c r="D108" s="56"/>
    </row>
    <row r="109" spans="1:4" s="30" customFormat="1" ht="13.2" x14ac:dyDescent="0.25">
      <c r="A109" s="142" t="s">
        <v>67</v>
      </c>
      <c r="B109" s="143"/>
      <c r="C109" s="143"/>
      <c r="D109" s="143"/>
    </row>
    <row r="110" spans="1:4" s="30" customFormat="1" ht="13.2" x14ac:dyDescent="0.25">
      <c r="A110" s="42">
        <v>5</v>
      </c>
      <c r="B110" s="171" t="s">
        <v>13</v>
      </c>
      <c r="C110" s="171"/>
      <c r="D110" s="42" t="s">
        <v>1</v>
      </c>
    </row>
    <row r="111" spans="1:4" s="30" customFormat="1" ht="13.2" x14ac:dyDescent="0.25">
      <c r="A111" s="119" t="s">
        <v>2</v>
      </c>
      <c r="B111" s="182" t="s">
        <v>11</v>
      </c>
      <c r="C111" s="182"/>
      <c r="D111" s="120">
        <f>'Coord. Geral'!D111</f>
        <v>0</v>
      </c>
    </row>
    <row r="112" spans="1:4" s="30" customFormat="1" ht="13.2" x14ac:dyDescent="0.25">
      <c r="A112" s="76"/>
      <c r="B112" s="144" t="s">
        <v>97</v>
      </c>
      <c r="C112" s="144"/>
      <c r="D112" s="45">
        <f>SUM(D111:D111)</f>
        <v>0</v>
      </c>
    </row>
    <row r="113" spans="1:4" s="30" customFormat="1" x14ac:dyDescent="0.25">
      <c r="A113" s="173" t="s">
        <v>139</v>
      </c>
      <c r="B113" s="174"/>
      <c r="C113" s="174"/>
      <c r="D113" s="174"/>
    </row>
    <row r="114" spans="1:4" s="30" customFormat="1" ht="13.2" x14ac:dyDescent="0.25">
      <c r="A114" s="175"/>
      <c r="B114" s="176"/>
      <c r="C114" s="176"/>
      <c r="D114" s="176"/>
    </row>
    <row r="115" spans="1:4" s="77" customFormat="1" ht="13.2" x14ac:dyDescent="0.25">
      <c r="A115" s="177" t="s">
        <v>68</v>
      </c>
      <c r="B115" s="177"/>
      <c r="C115" s="177"/>
      <c r="D115" s="177"/>
    </row>
    <row r="116" spans="1:4" s="30" customFormat="1" ht="13.2" x14ac:dyDescent="0.25">
      <c r="A116" s="69">
        <v>6</v>
      </c>
      <c r="B116" s="69" t="s">
        <v>24</v>
      </c>
      <c r="C116" s="69" t="s">
        <v>15</v>
      </c>
      <c r="D116" s="69" t="s">
        <v>1</v>
      </c>
    </row>
    <row r="117" spans="1:4" s="30" customFormat="1" ht="13.2" x14ac:dyDescent="0.25">
      <c r="A117" s="32" t="s">
        <v>2</v>
      </c>
      <c r="B117" s="66" t="s">
        <v>25</v>
      </c>
      <c r="C117" s="10">
        <f>'Coord. Geral'!C117</f>
        <v>0</v>
      </c>
      <c r="D117" s="8">
        <f>(D34+D77+D88+D107+D112)*C117</f>
        <v>0</v>
      </c>
    </row>
    <row r="118" spans="1:4" s="30" customFormat="1" ht="13.2" x14ac:dyDescent="0.25">
      <c r="A118" s="32" t="s">
        <v>4</v>
      </c>
      <c r="B118" s="66" t="s">
        <v>27</v>
      </c>
      <c r="C118" s="10">
        <f>'Coord. Geral'!C118</f>
        <v>0</v>
      </c>
      <c r="D118" s="8">
        <f>(D34+D77+D88+D107+D112+D117)*C118</f>
        <v>0</v>
      </c>
    </row>
    <row r="119" spans="1:4" s="30" customFormat="1" ht="13.2" x14ac:dyDescent="0.25">
      <c r="A119" s="32" t="s">
        <v>5</v>
      </c>
      <c r="B119" s="66" t="s">
        <v>26</v>
      </c>
      <c r="C119" s="18">
        <f>SUM(C120:C122)</f>
        <v>0</v>
      </c>
      <c r="D119" s="9">
        <f>((D134+D117+D118)/(1-C119))*C119</f>
        <v>0</v>
      </c>
    </row>
    <row r="120" spans="1:4" s="30" customFormat="1" ht="13.2" x14ac:dyDescent="0.25">
      <c r="A120" s="66"/>
      <c r="B120" s="66" t="s">
        <v>44</v>
      </c>
      <c r="C120" s="10">
        <f>'Coord. Geral'!C120</f>
        <v>0</v>
      </c>
      <c r="D120" s="8">
        <f>((D134+D117+D118)/(1-C119))*C120</f>
        <v>0</v>
      </c>
    </row>
    <row r="121" spans="1:4" s="30" customFormat="1" ht="13.2" x14ac:dyDescent="0.25">
      <c r="A121" s="66"/>
      <c r="B121" s="66" t="s">
        <v>45</v>
      </c>
      <c r="C121" s="10">
        <f>'Coord. Geral'!C121</f>
        <v>0</v>
      </c>
      <c r="D121" s="8">
        <f>((D134+D117+D118)/(1-C119))*C121</f>
        <v>0</v>
      </c>
    </row>
    <row r="122" spans="1:4" s="30" customFormat="1" ht="13.2" x14ac:dyDescent="0.25">
      <c r="A122" s="66"/>
      <c r="B122" s="66" t="s">
        <v>46</v>
      </c>
      <c r="C122" s="10">
        <f>'Coord. Geral'!C122</f>
        <v>0</v>
      </c>
      <c r="D122" s="8">
        <f>((D134+D117+D118)/(1-C119))*C122</f>
        <v>0</v>
      </c>
    </row>
    <row r="123" spans="1:4" s="30" customFormat="1" ht="13.2" x14ac:dyDescent="0.25">
      <c r="A123" s="68"/>
      <c r="B123" s="69" t="s">
        <v>98</v>
      </c>
      <c r="C123" s="17"/>
      <c r="D123" s="13">
        <f>D117+D118+D119</f>
        <v>0</v>
      </c>
    </row>
    <row r="124" spans="1:4" s="30" customFormat="1" ht="13.2" x14ac:dyDescent="0.25">
      <c r="A124" s="78" t="s">
        <v>140</v>
      </c>
      <c r="B124" s="79"/>
      <c r="C124" s="79"/>
      <c r="D124" s="46"/>
    </row>
    <row r="125" spans="1:4" s="30" customFormat="1" ht="13.2" x14ac:dyDescent="0.25">
      <c r="A125" s="78" t="s">
        <v>141</v>
      </c>
      <c r="B125" s="46"/>
      <c r="C125" s="46"/>
      <c r="D125" s="46"/>
    </row>
    <row r="126" spans="1:4" s="30" customFormat="1" x14ac:dyDescent="0.25">
      <c r="A126" s="46"/>
      <c r="B126" s="46"/>
      <c r="C126" s="46"/>
      <c r="D126" s="46"/>
    </row>
    <row r="127" spans="1:4" s="30" customFormat="1" ht="13.2" x14ac:dyDescent="0.25">
      <c r="A127" s="177" t="s">
        <v>69</v>
      </c>
      <c r="B127" s="177"/>
      <c r="C127" s="177"/>
      <c r="D127" s="177"/>
    </row>
    <row r="128" spans="1:4" s="30" customFormat="1" ht="24" customHeight="1" x14ac:dyDescent="0.25">
      <c r="A128" s="68"/>
      <c r="B128" s="158" t="s">
        <v>28</v>
      </c>
      <c r="C128" s="158"/>
      <c r="D128" s="69" t="s">
        <v>29</v>
      </c>
    </row>
    <row r="129" spans="1:4" s="30" customFormat="1" ht="13.2" x14ac:dyDescent="0.25">
      <c r="A129" s="35" t="s">
        <v>2</v>
      </c>
      <c r="B129" s="170" t="s">
        <v>30</v>
      </c>
      <c r="C129" s="170"/>
      <c r="D129" s="11">
        <f>D34</f>
        <v>0</v>
      </c>
    </row>
    <row r="130" spans="1:4" s="30" customFormat="1" ht="13.2" x14ac:dyDescent="0.25">
      <c r="A130" s="35" t="s">
        <v>4</v>
      </c>
      <c r="B130" s="170" t="s">
        <v>70</v>
      </c>
      <c r="C130" s="170"/>
      <c r="D130" s="11">
        <f>D77</f>
        <v>0</v>
      </c>
    </row>
    <row r="131" spans="1:4" s="30" customFormat="1" ht="13.2" x14ac:dyDescent="0.25">
      <c r="A131" s="35" t="s">
        <v>5</v>
      </c>
      <c r="B131" s="170" t="s">
        <v>71</v>
      </c>
      <c r="C131" s="170"/>
      <c r="D131" s="11">
        <f>D88</f>
        <v>0</v>
      </c>
    </row>
    <row r="132" spans="1:4" s="80" customFormat="1" ht="24" customHeight="1" x14ac:dyDescent="0.3">
      <c r="A132" s="35" t="s">
        <v>6</v>
      </c>
      <c r="B132" s="170" t="s">
        <v>72</v>
      </c>
      <c r="C132" s="170"/>
      <c r="D132" s="11">
        <f>D107</f>
        <v>0</v>
      </c>
    </row>
    <row r="133" spans="1:4" s="30" customFormat="1" ht="13.2" x14ac:dyDescent="0.25">
      <c r="A133" s="35" t="s">
        <v>7</v>
      </c>
      <c r="B133" s="170" t="s">
        <v>73</v>
      </c>
      <c r="C133" s="170"/>
      <c r="D133" s="11">
        <f>D111</f>
        <v>0</v>
      </c>
    </row>
    <row r="134" spans="1:4" s="30" customFormat="1" ht="16.5" customHeight="1" x14ac:dyDescent="0.25">
      <c r="A134" s="158" t="s">
        <v>74</v>
      </c>
      <c r="B134" s="158"/>
      <c r="C134" s="158"/>
      <c r="D134" s="13">
        <f>SUM(D129:D133)</f>
        <v>0</v>
      </c>
    </row>
    <row r="135" spans="1:4" s="30" customFormat="1" ht="13.2" x14ac:dyDescent="0.25">
      <c r="A135" s="35" t="s">
        <v>8</v>
      </c>
      <c r="B135" s="179" t="s">
        <v>75</v>
      </c>
      <c r="C135" s="179"/>
      <c r="D135" s="11">
        <f>D123</f>
        <v>0</v>
      </c>
    </row>
    <row r="136" spans="1:4" s="30" customFormat="1" ht="16.5" customHeight="1" x14ac:dyDescent="0.25">
      <c r="A136" s="158" t="s">
        <v>31</v>
      </c>
      <c r="B136" s="158"/>
      <c r="C136" s="158"/>
      <c r="D136" s="13">
        <f>TRUNC((D134+D135),2)</f>
        <v>0</v>
      </c>
    </row>
    <row r="137" spans="1:4" s="30" customFormat="1" ht="12.75" customHeight="1" x14ac:dyDescent="0.25">
      <c r="A137" s="178" t="s">
        <v>102</v>
      </c>
      <c r="B137" s="178"/>
      <c r="C137" s="178"/>
      <c r="D137" s="178"/>
    </row>
    <row r="138" spans="1:4" hidden="1" x14ac:dyDescent="0.25"/>
    <row r="139" spans="1:4" hidden="1" x14ac:dyDescent="0.25"/>
    <row r="140" spans="1:4" hidden="1" x14ac:dyDescent="0.25"/>
    <row r="141" spans="1:4" hidden="1" x14ac:dyDescent="0.25">
      <c r="C141" s="81"/>
    </row>
    <row r="142" spans="1:4" hidden="1" x14ac:dyDescent="0.25"/>
    <row r="143" spans="1:4" hidden="1" x14ac:dyDescent="0.25"/>
    <row r="144" spans="1: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t="12" customHeight="1" x14ac:dyDescent="0.25"/>
  </sheetData>
  <sheetProtection formatCells="0" formatColumns="0" formatRows="0" insertColumns="0" insertRows="0"/>
  <mergeCells count="73">
    <mergeCell ref="A136:C136"/>
    <mergeCell ref="A137:D137"/>
    <mergeCell ref="B130:C130"/>
    <mergeCell ref="B131:C131"/>
    <mergeCell ref="B132:C132"/>
    <mergeCell ref="B133:C133"/>
    <mergeCell ref="A134:C134"/>
    <mergeCell ref="B135:C135"/>
    <mergeCell ref="B129:C129"/>
    <mergeCell ref="A104:D104"/>
    <mergeCell ref="A107:B107"/>
    <mergeCell ref="A109:D109"/>
    <mergeCell ref="B110:C110"/>
    <mergeCell ref="B111:C111"/>
    <mergeCell ref="B112:C112"/>
    <mergeCell ref="A113:D113"/>
    <mergeCell ref="A114:D114"/>
    <mergeCell ref="A115:D115"/>
    <mergeCell ref="A127:D127"/>
    <mergeCell ref="B128:C128"/>
    <mergeCell ref="A102:B102"/>
    <mergeCell ref="C68:D68"/>
    <mergeCell ref="C69:D69"/>
    <mergeCell ref="C70:D70"/>
    <mergeCell ref="A71:D71"/>
    <mergeCell ref="A72:D72"/>
    <mergeCell ref="A77:B77"/>
    <mergeCell ref="A80:D80"/>
    <mergeCell ref="A88:B88"/>
    <mergeCell ref="A90:D90"/>
    <mergeCell ref="A92:D92"/>
    <mergeCell ref="A94:D94"/>
    <mergeCell ref="A64:D64"/>
    <mergeCell ref="A38:D38"/>
    <mergeCell ref="A42:B42"/>
    <mergeCell ref="A44:B44"/>
    <mergeCell ref="A45:D45"/>
    <mergeCell ref="A46:D46"/>
    <mergeCell ref="A47:D47"/>
    <mergeCell ref="A49:D49"/>
    <mergeCell ref="A59:B59"/>
    <mergeCell ref="A60:D60"/>
    <mergeCell ref="A61:D61"/>
    <mergeCell ref="A62:D62"/>
    <mergeCell ref="A37:D37"/>
    <mergeCell ref="B24:C24"/>
    <mergeCell ref="B25:C25"/>
    <mergeCell ref="B26:C26"/>
    <mergeCell ref="B27:C27"/>
    <mergeCell ref="A30:D30"/>
    <mergeCell ref="B31:C31"/>
    <mergeCell ref="B32:C32"/>
    <mergeCell ref="B33:C33"/>
    <mergeCell ref="A34:C34"/>
    <mergeCell ref="A35:D35"/>
    <mergeCell ref="A36:D36"/>
    <mergeCell ref="F17:H17"/>
    <mergeCell ref="B18:C18"/>
    <mergeCell ref="B19:C19"/>
    <mergeCell ref="A21:D21"/>
    <mergeCell ref="A22:D22"/>
    <mergeCell ref="B23:C23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scale="79" fitToHeight="3" orientation="portrait" r:id="rId1"/>
  <rowBreaks count="3" manualBreakCount="3">
    <brk id="36" max="3" man="1"/>
    <brk id="62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2"/>
  <sheetViews>
    <sheetView view="pageBreakPreview" zoomScaleNormal="100" zoomScaleSheetLayoutView="100" workbookViewId="0">
      <selection activeCell="A13" sqref="A13:B13"/>
    </sheetView>
  </sheetViews>
  <sheetFormatPr defaultColWidth="0" defaultRowHeight="12" customHeight="1" zeroHeight="1" x14ac:dyDescent="0.25"/>
  <cols>
    <col min="1" max="1" width="5" style="21" customWidth="1"/>
    <col min="2" max="2" width="40.109375" style="21" customWidth="1"/>
    <col min="3" max="3" width="18" style="21" customWidth="1"/>
    <col min="4" max="4" width="18.21875" style="21" customWidth="1"/>
    <col min="5" max="5" width="6" style="21" hidden="1"/>
    <col min="6" max="16381" width="9.109375" style="21" hidden="1"/>
    <col min="16382" max="16384" width="8.5546875" style="21" hidden="1"/>
  </cols>
  <sheetData>
    <row r="1" spans="1:4" ht="13.2" x14ac:dyDescent="0.25">
      <c r="A1" s="1" t="s">
        <v>113</v>
      </c>
      <c r="B1" s="19"/>
      <c r="C1" s="19"/>
      <c r="D1" s="20"/>
    </row>
    <row r="2" spans="1:4" ht="13.2" x14ac:dyDescent="0.25">
      <c r="A2" s="1" t="s">
        <v>114</v>
      </c>
      <c r="B2" s="22"/>
      <c r="C2" s="23"/>
      <c r="D2" s="24"/>
    </row>
    <row r="3" spans="1:4" ht="13.2" x14ac:dyDescent="0.25">
      <c r="A3" s="1" t="s">
        <v>115</v>
      </c>
      <c r="B3" s="22"/>
      <c r="C3" s="22"/>
      <c r="D3" s="25"/>
    </row>
    <row r="4" spans="1:4" ht="13.2" x14ac:dyDescent="0.25">
      <c r="A4" s="1" t="s">
        <v>116</v>
      </c>
      <c r="B4" s="22"/>
      <c r="C4" s="22"/>
      <c r="D4" s="25"/>
    </row>
    <row r="5" spans="1:4" ht="13.2" x14ac:dyDescent="0.25">
      <c r="A5" s="1" t="s">
        <v>117</v>
      </c>
      <c r="B5" s="22"/>
      <c r="C5" s="22"/>
      <c r="D5" s="25"/>
    </row>
    <row r="6" spans="1:4" x14ac:dyDescent="0.25">
      <c r="A6" s="26"/>
      <c r="B6" s="27"/>
      <c r="C6" s="27"/>
      <c r="D6" s="28"/>
    </row>
    <row r="7" spans="1:4" x14ac:dyDescent="0.25">
      <c r="A7" s="29"/>
      <c r="B7" s="29"/>
      <c r="C7" s="29"/>
      <c r="D7" s="29"/>
    </row>
    <row r="8" spans="1:4" ht="12.75" customHeight="1" x14ac:dyDescent="0.25">
      <c r="A8" s="122" t="s">
        <v>126</v>
      </c>
      <c r="B8" s="122"/>
      <c r="C8" s="123" t="s">
        <v>143</v>
      </c>
      <c r="D8" s="123"/>
    </row>
    <row r="9" spans="1:4" ht="13.2" x14ac:dyDescent="0.25">
      <c r="A9" s="122" t="s">
        <v>33</v>
      </c>
      <c r="B9" s="122"/>
      <c r="C9" s="123" t="s">
        <v>176</v>
      </c>
      <c r="D9" s="123"/>
    </row>
    <row r="10" spans="1:4" s="30" customFormat="1" x14ac:dyDescent="0.25"/>
    <row r="11" spans="1:4" s="30" customFormat="1" ht="13.2" x14ac:dyDescent="0.25">
      <c r="A11" s="124" t="s">
        <v>34</v>
      </c>
      <c r="B11" s="124"/>
      <c r="C11" s="124"/>
      <c r="D11" s="124"/>
    </row>
    <row r="12" spans="1:4" s="30" customFormat="1" ht="26.4" x14ac:dyDescent="0.25">
      <c r="A12" s="121" t="s">
        <v>48</v>
      </c>
      <c r="B12" s="121"/>
      <c r="C12" s="31" t="s">
        <v>35</v>
      </c>
      <c r="D12" s="31" t="s">
        <v>36</v>
      </c>
    </row>
    <row r="13" spans="1:4" s="30" customFormat="1" ht="13.2" customHeight="1" x14ac:dyDescent="0.25">
      <c r="A13" s="180" t="s">
        <v>168</v>
      </c>
      <c r="B13" s="181"/>
      <c r="C13" s="32" t="s">
        <v>101</v>
      </c>
      <c r="D13" s="33">
        <f>'VALOR GLOBAL'!B26</f>
        <v>1</v>
      </c>
    </row>
    <row r="14" spans="1:4" s="30" customFormat="1" ht="12.75" customHeight="1" x14ac:dyDescent="0.25">
      <c r="A14" s="128"/>
      <c r="B14" s="129"/>
      <c r="C14" s="129"/>
      <c r="D14" s="130"/>
    </row>
    <row r="15" spans="1:4" s="30" customFormat="1" ht="13.2" x14ac:dyDescent="0.25">
      <c r="A15" s="32" t="s">
        <v>2</v>
      </c>
      <c r="B15" s="122" t="s">
        <v>145</v>
      </c>
      <c r="C15" s="122"/>
      <c r="D15" s="3"/>
    </row>
    <row r="16" spans="1:4" s="30" customFormat="1" ht="13.2" x14ac:dyDescent="0.25">
      <c r="A16" s="32" t="s">
        <v>4</v>
      </c>
      <c r="B16" s="122" t="s">
        <v>37</v>
      </c>
      <c r="C16" s="122"/>
      <c r="D16" s="34" t="s">
        <v>119</v>
      </c>
    </row>
    <row r="17" spans="1:8" s="30" customFormat="1" ht="13.2" x14ac:dyDescent="0.25">
      <c r="A17" s="32" t="s">
        <v>5</v>
      </c>
      <c r="B17" s="122" t="s">
        <v>79</v>
      </c>
      <c r="C17" s="122"/>
      <c r="D17" s="4"/>
      <c r="F17" s="131"/>
      <c r="G17" s="131"/>
      <c r="H17" s="131"/>
    </row>
    <row r="18" spans="1:8" s="30" customFormat="1" ht="28.5" customHeight="1" x14ac:dyDescent="0.25">
      <c r="A18" s="32" t="s">
        <v>6</v>
      </c>
      <c r="B18" s="132" t="s">
        <v>118</v>
      </c>
      <c r="C18" s="133"/>
      <c r="D18" s="4"/>
    </row>
    <row r="19" spans="1:8" s="30" customFormat="1" ht="13.2" x14ac:dyDescent="0.25">
      <c r="A19" s="32" t="s">
        <v>7</v>
      </c>
      <c r="B19" s="122" t="s">
        <v>38</v>
      </c>
      <c r="C19" s="122"/>
      <c r="D19" s="35">
        <v>12</v>
      </c>
    </row>
    <row r="20" spans="1:8" s="30" customFormat="1" x14ac:dyDescent="0.25">
      <c r="A20" s="36"/>
      <c r="B20" s="36"/>
      <c r="C20" s="37"/>
      <c r="D20" s="36"/>
    </row>
    <row r="21" spans="1:8" s="30" customFormat="1" ht="13.2" x14ac:dyDescent="0.25">
      <c r="A21" s="134" t="s">
        <v>39</v>
      </c>
      <c r="B21" s="134"/>
      <c r="C21" s="134"/>
      <c r="D21" s="134"/>
    </row>
    <row r="22" spans="1:8" s="30" customFormat="1" ht="30" customHeight="1" x14ac:dyDescent="0.25">
      <c r="A22" s="121" t="s">
        <v>40</v>
      </c>
      <c r="B22" s="121"/>
      <c r="C22" s="121"/>
      <c r="D22" s="121"/>
    </row>
    <row r="23" spans="1:8" s="30" customFormat="1" ht="26.4" x14ac:dyDescent="0.25">
      <c r="A23" s="32">
        <v>1</v>
      </c>
      <c r="B23" s="125" t="s">
        <v>76</v>
      </c>
      <c r="C23" s="125"/>
      <c r="D23" s="35" t="s">
        <v>120</v>
      </c>
    </row>
    <row r="24" spans="1:8" s="30" customFormat="1" ht="13.2" x14ac:dyDescent="0.25">
      <c r="A24" s="32">
        <v>2</v>
      </c>
      <c r="B24" s="125" t="s">
        <v>77</v>
      </c>
      <c r="C24" s="125"/>
      <c r="D24" s="38" t="s">
        <v>122</v>
      </c>
    </row>
    <row r="25" spans="1:8" s="30" customFormat="1" ht="13.2" x14ac:dyDescent="0.25">
      <c r="A25" s="32">
        <v>3</v>
      </c>
      <c r="B25" s="125" t="s">
        <v>78</v>
      </c>
      <c r="C25" s="125"/>
      <c r="D25" s="39"/>
    </row>
    <row r="26" spans="1:8" s="30" customFormat="1" ht="26.4" x14ac:dyDescent="0.25">
      <c r="A26" s="32">
        <v>4</v>
      </c>
      <c r="B26" s="125" t="s">
        <v>41</v>
      </c>
      <c r="C26" s="125"/>
      <c r="D26" s="38" t="s">
        <v>172</v>
      </c>
    </row>
    <row r="27" spans="1:8" s="30" customFormat="1" ht="13.2" x14ac:dyDescent="0.25">
      <c r="A27" s="32">
        <v>5</v>
      </c>
      <c r="B27" s="125" t="s">
        <v>42</v>
      </c>
      <c r="C27" s="125"/>
      <c r="D27" s="3"/>
    </row>
    <row r="28" spans="1:8" s="30" customFormat="1" ht="13.2" x14ac:dyDescent="0.25">
      <c r="A28" s="40"/>
      <c r="B28" s="40"/>
      <c r="C28" s="40"/>
      <c r="D28" s="41"/>
    </row>
    <row r="29" spans="1:8" s="30" customFormat="1" ht="13.2" x14ac:dyDescent="0.25">
      <c r="A29" s="40"/>
      <c r="B29" s="40"/>
      <c r="C29" s="40"/>
      <c r="D29" s="41"/>
    </row>
    <row r="30" spans="1:8" s="30" customFormat="1" ht="13.2" x14ac:dyDescent="0.25">
      <c r="A30" s="134" t="s">
        <v>43</v>
      </c>
      <c r="B30" s="134"/>
      <c r="C30" s="134"/>
      <c r="D30" s="134"/>
    </row>
    <row r="31" spans="1:8" s="30" customFormat="1" ht="13.2" x14ac:dyDescent="0.25">
      <c r="A31" s="42">
        <v>1</v>
      </c>
      <c r="B31" s="121" t="s">
        <v>0</v>
      </c>
      <c r="C31" s="121"/>
      <c r="D31" s="42" t="s">
        <v>1</v>
      </c>
    </row>
    <row r="32" spans="1:8" s="30" customFormat="1" ht="13.2" x14ac:dyDescent="0.25">
      <c r="A32" s="43" t="s">
        <v>2</v>
      </c>
      <c r="B32" s="125" t="s">
        <v>3</v>
      </c>
      <c r="C32" s="125"/>
      <c r="D32" s="5"/>
    </row>
    <row r="33" spans="1:4" s="30" customFormat="1" ht="13.2" x14ac:dyDescent="0.25">
      <c r="A33" s="43" t="s">
        <v>4</v>
      </c>
      <c r="B33" s="125" t="s">
        <v>11</v>
      </c>
      <c r="C33" s="125"/>
      <c r="D33" s="44"/>
    </row>
    <row r="34" spans="1:4" s="30" customFormat="1" ht="15" customHeight="1" x14ac:dyDescent="0.25">
      <c r="A34" s="137" t="s">
        <v>81</v>
      </c>
      <c r="B34" s="138"/>
      <c r="C34" s="139"/>
      <c r="D34" s="45">
        <f>SUM(D32:D33)</f>
        <v>0</v>
      </c>
    </row>
    <row r="35" spans="1:4" s="30" customFormat="1" ht="24" customHeight="1" x14ac:dyDescent="0.25">
      <c r="A35" s="140" t="s">
        <v>128</v>
      </c>
      <c r="B35" s="141"/>
      <c r="C35" s="141"/>
      <c r="D35" s="141"/>
    </row>
    <row r="36" spans="1:4" s="30" customFormat="1" ht="13.2" x14ac:dyDescent="0.25">
      <c r="A36" s="135"/>
      <c r="B36" s="136"/>
      <c r="C36" s="136"/>
      <c r="D36" s="136"/>
    </row>
    <row r="37" spans="1:4" s="30" customFormat="1" ht="15" customHeight="1" x14ac:dyDescent="0.25">
      <c r="A37" s="135" t="s">
        <v>49</v>
      </c>
      <c r="B37" s="136"/>
      <c r="C37" s="136"/>
      <c r="D37" s="136"/>
    </row>
    <row r="38" spans="1:4" s="46" customFormat="1" ht="15" customHeight="1" x14ac:dyDescent="0.25">
      <c r="A38" s="135" t="s">
        <v>50</v>
      </c>
      <c r="B38" s="136"/>
      <c r="C38" s="136"/>
      <c r="D38" s="136"/>
    </row>
    <row r="39" spans="1:4" s="30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0" customFormat="1" ht="13.2" x14ac:dyDescent="0.25">
      <c r="A40" s="48" t="s">
        <v>2</v>
      </c>
      <c r="B40" s="49" t="s">
        <v>129</v>
      </c>
      <c r="C40" s="50">
        <v>8.3299999999999999E-2</v>
      </c>
      <c r="D40" s="51">
        <f>C40*D34</f>
        <v>0</v>
      </c>
    </row>
    <row r="41" spans="1:4" s="30" customFormat="1" ht="26.4" x14ac:dyDescent="0.25">
      <c r="A41" s="48" t="s">
        <v>4</v>
      </c>
      <c r="B41" s="49" t="s">
        <v>152</v>
      </c>
      <c r="C41" s="52">
        <f>(1/3)/12</f>
        <v>2.7777777777777776E-2</v>
      </c>
      <c r="D41" s="51">
        <f>D34*C41</f>
        <v>0</v>
      </c>
    </row>
    <row r="42" spans="1:4" s="30" customFormat="1" ht="13.2" x14ac:dyDescent="0.25">
      <c r="A42" s="144" t="s">
        <v>99</v>
      </c>
      <c r="B42" s="144"/>
      <c r="C42" s="53">
        <f>SUM(C40:C41)</f>
        <v>0.11107777777777778</v>
      </c>
      <c r="D42" s="54">
        <f>SUM(D40:D41)</f>
        <v>0</v>
      </c>
    </row>
    <row r="43" spans="1:4" s="30" customFormat="1" ht="26.4" x14ac:dyDescent="0.25">
      <c r="A43" s="48" t="s">
        <v>5</v>
      </c>
      <c r="B43" s="49" t="s">
        <v>100</v>
      </c>
      <c r="C43" s="52">
        <f>C42*C59</f>
        <v>3.7544288888888888E-2</v>
      </c>
      <c r="D43" s="51">
        <f>D34*C43</f>
        <v>0</v>
      </c>
    </row>
    <row r="44" spans="1:4" s="30" customFormat="1" ht="13.2" x14ac:dyDescent="0.25">
      <c r="A44" s="144" t="s">
        <v>80</v>
      </c>
      <c r="B44" s="144"/>
      <c r="C44" s="53">
        <f>SUM(C42:C43)</f>
        <v>0.14862206666666666</v>
      </c>
      <c r="D44" s="54">
        <f>SUM(D42:D43)</f>
        <v>0</v>
      </c>
    </row>
    <row r="45" spans="1:4" s="30" customFormat="1" ht="53.25" customHeight="1" x14ac:dyDescent="0.25">
      <c r="A45" s="145" t="s">
        <v>130</v>
      </c>
      <c r="B45" s="146"/>
      <c r="C45" s="146"/>
      <c r="D45" s="147"/>
    </row>
    <row r="46" spans="1:4" s="30" customFormat="1" ht="40.5" customHeight="1" x14ac:dyDescent="0.25">
      <c r="A46" s="148" t="s">
        <v>131</v>
      </c>
      <c r="B46" s="149"/>
      <c r="C46" s="149"/>
      <c r="D46" s="150"/>
    </row>
    <row r="47" spans="1:4" s="30" customFormat="1" ht="51.75" customHeight="1" x14ac:dyDescent="0.25">
      <c r="A47" s="151" t="s">
        <v>132</v>
      </c>
      <c r="B47" s="152"/>
      <c r="C47" s="152"/>
      <c r="D47" s="153"/>
    </row>
    <row r="48" spans="1:4" s="30" customFormat="1" ht="15" customHeight="1" x14ac:dyDescent="0.25">
      <c r="A48" s="55"/>
      <c r="B48" s="56"/>
      <c r="C48" s="56"/>
      <c r="D48" s="56"/>
    </row>
    <row r="49" spans="1:4" s="30" customFormat="1" ht="25.5" customHeight="1" x14ac:dyDescent="0.25">
      <c r="A49" s="142" t="s">
        <v>52</v>
      </c>
      <c r="B49" s="143"/>
      <c r="C49" s="143"/>
      <c r="D49" s="143"/>
    </row>
    <row r="50" spans="1:4" s="30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0" customFormat="1" ht="13.2" x14ac:dyDescent="0.25">
      <c r="A51" s="58" t="s">
        <v>2</v>
      </c>
      <c r="B51" s="59" t="s">
        <v>16</v>
      </c>
      <c r="C51" s="60">
        <v>0.2</v>
      </c>
      <c r="D51" s="61">
        <f>D34*C51</f>
        <v>0</v>
      </c>
    </row>
    <row r="52" spans="1:4" s="30" customFormat="1" ht="13.2" x14ac:dyDescent="0.25">
      <c r="A52" s="58" t="s">
        <v>4</v>
      </c>
      <c r="B52" s="59" t="s">
        <v>18</v>
      </c>
      <c r="C52" s="60">
        <v>2.5000000000000001E-2</v>
      </c>
      <c r="D52" s="61">
        <f>D34*C52</f>
        <v>0</v>
      </c>
    </row>
    <row r="53" spans="1:4" s="30" customFormat="1" ht="13.2" x14ac:dyDescent="0.25">
      <c r="A53" s="58" t="s">
        <v>5</v>
      </c>
      <c r="B53" s="59" t="s">
        <v>53</v>
      </c>
      <c r="C53" s="62">
        <f>'Coord. Geral'!C53</f>
        <v>0</v>
      </c>
      <c r="D53" s="61">
        <f>D34*C53</f>
        <v>0</v>
      </c>
    </row>
    <row r="54" spans="1:4" s="30" customFormat="1" ht="13.2" x14ac:dyDescent="0.25">
      <c r="A54" s="58" t="s">
        <v>6</v>
      </c>
      <c r="B54" s="59" t="s">
        <v>54</v>
      </c>
      <c r="C54" s="60">
        <v>1.4999999999999999E-2</v>
      </c>
      <c r="D54" s="61">
        <f>D34*C54</f>
        <v>0</v>
      </c>
    </row>
    <row r="55" spans="1:4" s="30" customFormat="1" ht="13.2" x14ac:dyDescent="0.25">
      <c r="A55" s="58" t="s">
        <v>7</v>
      </c>
      <c r="B55" s="59" t="s">
        <v>55</v>
      </c>
      <c r="C55" s="60">
        <v>0.01</v>
      </c>
      <c r="D55" s="61">
        <f>D34*C55</f>
        <v>0</v>
      </c>
    </row>
    <row r="56" spans="1:4" s="30" customFormat="1" ht="13.2" x14ac:dyDescent="0.25">
      <c r="A56" s="58" t="s">
        <v>8</v>
      </c>
      <c r="B56" s="59" t="s">
        <v>20</v>
      </c>
      <c r="C56" s="60">
        <v>6.0000000000000001E-3</v>
      </c>
      <c r="D56" s="61">
        <f>D34*C56</f>
        <v>0</v>
      </c>
    </row>
    <row r="57" spans="1:4" s="30" customFormat="1" ht="13.2" x14ac:dyDescent="0.25">
      <c r="A57" s="58" t="s">
        <v>9</v>
      </c>
      <c r="B57" s="59" t="s">
        <v>17</v>
      </c>
      <c r="C57" s="60">
        <v>2E-3</v>
      </c>
      <c r="D57" s="61">
        <f>D34*C57</f>
        <v>0</v>
      </c>
    </row>
    <row r="58" spans="1:4" s="30" customFormat="1" ht="13.2" x14ac:dyDescent="0.25">
      <c r="A58" s="58" t="s">
        <v>10</v>
      </c>
      <c r="B58" s="59" t="s">
        <v>19</v>
      </c>
      <c r="C58" s="60">
        <v>0.08</v>
      </c>
      <c r="D58" s="61">
        <f>D34*C58</f>
        <v>0</v>
      </c>
    </row>
    <row r="59" spans="1:4" s="30" customFormat="1" ht="13.2" x14ac:dyDescent="0.25">
      <c r="A59" s="154" t="s">
        <v>82</v>
      </c>
      <c r="B59" s="154"/>
      <c r="C59" s="63">
        <f>SUM(C51:C58)</f>
        <v>0.33800000000000002</v>
      </c>
      <c r="D59" s="64">
        <f>SUM(D51:D58)</f>
        <v>0</v>
      </c>
    </row>
    <row r="60" spans="1:4" s="30" customFormat="1" ht="27" customHeight="1" x14ac:dyDescent="0.25">
      <c r="A60" s="145" t="s">
        <v>133</v>
      </c>
      <c r="B60" s="146"/>
      <c r="C60" s="146"/>
      <c r="D60" s="147"/>
    </row>
    <row r="61" spans="1:4" s="30" customFormat="1" ht="27" customHeight="1" x14ac:dyDescent="0.25">
      <c r="A61" s="155" t="s">
        <v>134</v>
      </c>
      <c r="B61" s="156"/>
      <c r="C61" s="156"/>
      <c r="D61" s="157"/>
    </row>
    <row r="62" spans="1:4" s="30" customFormat="1" ht="27" customHeight="1" x14ac:dyDescent="0.25">
      <c r="A62" s="151" t="s">
        <v>135</v>
      </c>
      <c r="B62" s="152"/>
      <c r="C62" s="152"/>
      <c r="D62" s="153"/>
    </row>
    <row r="63" spans="1:4" s="30" customFormat="1" ht="15" customHeight="1" x14ac:dyDescent="0.25">
      <c r="A63" s="56"/>
      <c r="B63" s="56"/>
      <c r="C63" s="56"/>
      <c r="D63" s="56"/>
    </row>
    <row r="64" spans="1:4" s="30" customFormat="1" ht="15" customHeight="1" x14ac:dyDescent="0.25">
      <c r="A64" s="142" t="s">
        <v>59</v>
      </c>
      <c r="B64" s="143"/>
      <c r="C64" s="143"/>
      <c r="D64" s="143"/>
    </row>
    <row r="65" spans="1:4" s="30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0" customFormat="1" ht="13.2" x14ac:dyDescent="0.25">
      <c r="A66" s="32" t="s">
        <v>2</v>
      </c>
      <c r="B66" s="66" t="s">
        <v>146</v>
      </c>
      <c r="C66" s="5">
        <f>'Coord. Geral'!C66</f>
        <v>0</v>
      </c>
      <c r="D66" s="8">
        <f>IF((C66*22*2)-(D32*6%)&gt;0,(C66*22*2)-(D32*6%),0)</f>
        <v>0</v>
      </c>
    </row>
    <row r="67" spans="1:4" s="30" customFormat="1" ht="39.6" x14ac:dyDescent="0.25">
      <c r="A67" s="32" t="s">
        <v>4</v>
      </c>
      <c r="B67" s="67" t="s">
        <v>153</v>
      </c>
      <c r="C67" s="5">
        <f>'Coord. Geral'!C67</f>
        <v>0</v>
      </c>
      <c r="D67" s="8">
        <f>C67*22</f>
        <v>0</v>
      </c>
    </row>
    <row r="68" spans="1:4" s="30" customFormat="1" ht="39.6" x14ac:dyDescent="0.25">
      <c r="A68" s="32" t="s">
        <v>5</v>
      </c>
      <c r="B68" s="66" t="s">
        <v>154</v>
      </c>
      <c r="C68" s="159">
        <f>'Coord. Geral'!C68:D68</f>
        <v>0</v>
      </c>
      <c r="D68" s="160"/>
    </row>
    <row r="69" spans="1:4" s="30" customFormat="1" ht="23.4" x14ac:dyDescent="0.25">
      <c r="A69" s="32" t="s">
        <v>6</v>
      </c>
      <c r="B69" s="66" t="s">
        <v>136</v>
      </c>
      <c r="C69" s="159">
        <f>'Coord. Geral'!C69:D69</f>
        <v>0</v>
      </c>
      <c r="D69" s="160"/>
    </row>
    <row r="70" spans="1:4" s="30" customFormat="1" ht="13.2" x14ac:dyDescent="0.25">
      <c r="A70" s="68"/>
      <c r="B70" s="69" t="s">
        <v>83</v>
      </c>
      <c r="C70" s="163">
        <f>D66+D67+C68+C69</f>
        <v>0</v>
      </c>
      <c r="D70" s="164"/>
    </row>
    <row r="71" spans="1:4" s="30" customFormat="1" ht="24.6" customHeight="1" x14ac:dyDescent="0.25">
      <c r="A71" s="165" t="s">
        <v>147</v>
      </c>
      <c r="B71" s="166"/>
      <c r="C71" s="166"/>
      <c r="D71" s="166"/>
    </row>
    <row r="72" spans="1:4" s="30" customFormat="1" ht="29.25" customHeight="1" x14ac:dyDescent="0.25">
      <c r="A72" s="142" t="s">
        <v>60</v>
      </c>
      <c r="B72" s="143"/>
      <c r="C72" s="143"/>
      <c r="D72" s="143"/>
    </row>
    <row r="73" spans="1:4" s="30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0" customFormat="1" ht="26.4" x14ac:dyDescent="0.25">
      <c r="A74" s="35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0" customFormat="1" ht="13.2" x14ac:dyDescent="0.25">
      <c r="A75" s="35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0" customFormat="1" ht="13.2" x14ac:dyDescent="0.25">
      <c r="A76" s="35" t="s">
        <v>61</v>
      </c>
      <c r="B76" s="70" t="s">
        <v>12</v>
      </c>
      <c r="C76" s="15" t="s">
        <v>63</v>
      </c>
      <c r="D76" s="11">
        <f>C70</f>
        <v>0</v>
      </c>
    </row>
    <row r="77" spans="1:4" s="30" customFormat="1" ht="13.2" x14ac:dyDescent="0.25">
      <c r="A77" s="158" t="s">
        <v>84</v>
      </c>
      <c r="B77" s="158"/>
      <c r="C77" s="14" t="s">
        <v>63</v>
      </c>
      <c r="D77" s="13">
        <f>SUM(D74:D76)</f>
        <v>0</v>
      </c>
    </row>
    <row r="78" spans="1:4" s="30" customFormat="1" x14ac:dyDescent="0.25">
      <c r="A78" s="71"/>
      <c r="B78" s="72"/>
      <c r="C78" s="72"/>
      <c r="D78" s="72"/>
    </row>
    <row r="79" spans="1:4" s="30" customFormat="1" x14ac:dyDescent="0.25">
      <c r="A79" s="71"/>
      <c r="B79" s="72"/>
      <c r="C79" s="72"/>
      <c r="D79" s="72"/>
    </row>
    <row r="80" spans="1:4" s="30" customFormat="1" ht="27" customHeight="1" x14ac:dyDescent="0.25">
      <c r="A80" s="142" t="s">
        <v>85</v>
      </c>
      <c r="B80" s="143"/>
      <c r="C80" s="143"/>
      <c r="D80" s="143"/>
    </row>
    <row r="81" spans="1:4" s="30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0" customFormat="1" ht="13.2" x14ac:dyDescent="0.25">
      <c r="A82" s="35" t="s">
        <v>2</v>
      </c>
      <c r="B82" s="73" t="s">
        <v>22</v>
      </c>
      <c r="C82" s="6">
        <f>'Coord. Geral'!C82</f>
        <v>4.1999999999999997E-3</v>
      </c>
      <c r="D82" s="11">
        <f t="shared" ref="D82:D87" si="0">D$34*C82</f>
        <v>0</v>
      </c>
    </row>
    <row r="83" spans="1:4" s="30" customFormat="1" ht="51" customHeight="1" x14ac:dyDescent="0.25">
      <c r="A83" s="35" t="s">
        <v>4</v>
      </c>
      <c r="B83" s="73" t="s">
        <v>148</v>
      </c>
      <c r="C83" s="6">
        <f>'Coord. Geral'!C83</f>
        <v>3.3599999999999998E-4</v>
      </c>
      <c r="D83" s="11">
        <f t="shared" si="0"/>
        <v>0</v>
      </c>
    </row>
    <row r="84" spans="1:4" s="30" customFormat="1" ht="75.599999999999994" x14ac:dyDescent="0.25">
      <c r="A84" s="35" t="s">
        <v>5</v>
      </c>
      <c r="B84" s="73" t="s">
        <v>149</v>
      </c>
      <c r="C84" s="6">
        <f>'Coord. Geral'!C84</f>
        <v>5.6784000000000001E-4</v>
      </c>
      <c r="D84" s="11">
        <f t="shared" si="0"/>
        <v>0</v>
      </c>
    </row>
    <row r="85" spans="1:4" s="30" customFormat="1" ht="13.2" x14ac:dyDescent="0.25">
      <c r="A85" s="35" t="s">
        <v>6</v>
      </c>
      <c r="B85" s="73" t="s">
        <v>23</v>
      </c>
      <c r="C85" s="6">
        <f>'Coord. Geral'!C85</f>
        <v>1.9400000000000001E-2</v>
      </c>
      <c r="D85" s="11">
        <f t="shared" si="0"/>
        <v>0</v>
      </c>
    </row>
    <row r="86" spans="1:4" s="30" customFormat="1" ht="76.8" x14ac:dyDescent="0.25">
      <c r="A86" s="35" t="s">
        <v>7</v>
      </c>
      <c r="B86" s="73" t="s">
        <v>150</v>
      </c>
      <c r="C86" s="6">
        <f>'Coord. Geral'!C86</f>
        <v>6.5572000000000009E-3</v>
      </c>
      <c r="D86" s="11">
        <f t="shared" si="0"/>
        <v>0</v>
      </c>
    </row>
    <row r="87" spans="1:4" s="30" customFormat="1" ht="75.599999999999994" x14ac:dyDescent="0.25">
      <c r="A87" s="35" t="s">
        <v>8</v>
      </c>
      <c r="B87" s="73" t="s">
        <v>151</v>
      </c>
      <c r="C87" s="6">
        <f>'Coord. Geral'!C87</f>
        <v>2.6228800000000002E-3</v>
      </c>
      <c r="D87" s="11">
        <f t="shared" si="0"/>
        <v>0</v>
      </c>
    </row>
    <row r="88" spans="1:4" s="30" customFormat="1" ht="13.2" x14ac:dyDescent="0.25">
      <c r="A88" s="158" t="s">
        <v>86</v>
      </c>
      <c r="B88" s="158"/>
      <c r="C88" s="16">
        <f>SUM(C82:C87)</f>
        <v>3.3683919999999999E-2</v>
      </c>
      <c r="D88" s="13">
        <f>SUM(D82:D87)</f>
        <v>0</v>
      </c>
    </row>
    <row r="89" spans="1:4" s="30" customFormat="1" ht="13.2" x14ac:dyDescent="0.25">
      <c r="A89" s="55"/>
      <c r="B89" s="56"/>
      <c r="C89" s="56"/>
      <c r="D89" s="56"/>
    </row>
    <row r="90" spans="1:4" s="30" customFormat="1" ht="13.2" x14ac:dyDescent="0.25">
      <c r="A90" s="142" t="s">
        <v>64</v>
      </c>
      <c r="B90" s="143"/>
      <c r="C90" s="143"/>
      <c r="D90" s="143"/>
    </row>
    <row r="91" spans="1:4" s="30" customFormat="1" x14ac:dyDescent="0.25"/>
    <row r="92" spans="1:4" s="30" customFormat="1" ht="51" customHeight="1" x14ac:dyDescent="0.25">
      <c r="A92" s="167" t="s">
        <v>137</v>
      </c>
      <c r="B92" s="168"/>
      <c r="C92" s="168"/>
      <c r="D92" s="169"/>
    </row>
    <row r="93" spans="1:4" s="30" customFormat="1" ht="13.2" x14ac:dyDescent="0.25">
      <c r="A93" s="74"/>
      <c r="B93" s="75"/>
      <c r="C93" s="75"/>
      <c r="D93" s="75"/>
    </row>
    <row r="94" spans="1:4" s="30" customFormat="1" ht="24.75" customHeight="1" x14ac:dyDescent="0.25">
      <c r="A94" s="142" t="s">
        <v>87</v>
      </c>
      <c r="B94" s="143"/>
      <c r="C94" s="143"/>
      <c r="D94" s="143"/>
    </row>
    <row r="95" spans="1:4" s="30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0" customFormat="1" ht="52.8" x14ac:dyDescent="0.25">
      <c r="A96" s="35" t="s">
        <v>2</v>
      </c>
      <c r="B96" s="70" t="s">
        <v>138</v>
      </c>
      <c r="C96" s="7">
        <f>(1+1/12+1/12+(1/3)/12)/12</f>
        <v>9.9537037037037021E-2</v>
      </c>
      <c r="D96" s="11">
        <f t="shared" ref="D96:D101" si="1">D$34*C96</f>
        <v>0</v>
      </c>
    </row>
    <row r="97" spans="1:4" s="30" customFormat="1" ht="26.4" x14ac:dyDescent="0.25">
      <c r="A97" s="35" t="s">
        <v>4</v>
      </c>
      <c r="B97" s="70" t="s">
        <v>89</v>
      </c>
      <c r="C97" s="10">
        <f>'Coord. Geral'!C97</f>
        <v>0</v>
      </c>
      <c r="D97" s="11">
        <f t="shared" si="1"/>
        <v>0</v>
      </c>
    </row>
    <row r="98" spans="1:4" s="30" customFormat="1" ht="26.4" x14ac:dyDescent="0.25">
      <c r="A98" s="35" t="s">
        <v>5</v>
      </c>
      <c r="B98" s="70" t="s">
        <v>90</v>
      </c>
      <c r="C98" s="10">
        <f>'Coord. Geral'!C98</f>
        <v>0</v>
      </c>
      <c r="D98" s="11">
        <f t="shared" si="1"/>
        <v>0</v>
      </c>
    </row>
    <row r="99" spans="1:4" s="30" customFormat="1" ht="26.4" x14ac:dyDescent="0.25">
      <c r="A99" s="35" t="s">
        <v>6</v>
      </c>
      <c r="B99" s="70" t="s">
        <v>91</v>
      </c>
      <c r="C99" s="10">
        <f>'Coord. Geral'!C99</f>
        <v>0</v>
      </c>
      <c r="D99" s="11">
        <f t="shared" si="1"/>
        <v>0</v>
      </c>
    </row>
    <row r="100" spans="1:4" s="30" customFormat="1" ht="26.4" x14ac:dyDescent="0.25">
      <c r="A100" s="35" t="s">
        <v>7</v>
      </c>
      <c r="B100" s="70" t="s">
        <v>92</v>
      </c>
      <c r="C100" s="10">
        <f>'Coord. Geral'!C100</f>
        <v>0</v>
      </c>
      <c r="D100" s="11">
        <f t="shared" si="1"/>
        <v>0</v>
      </c>
    </row>
    <row r="101" spans="1:4" s="30" customFormat="1" ht="26.4" x14ac:dyDescent="0.25">
      <c r="A101" s="35" t="s">
        <v>8</v>
      </c>
      <c r="B101" s="70" t="s">
        <v>93</v>
      </c>
      <c r="C101" s="10">
        <f>'Coord. Geral'!C101</f>
        <v>0</v>
      </c>
      <c r="D101" s="11">
        <f t="shared" si="1"/>
        <v>0</v>
      </c>
    </row>
    <row r="102" spans="1:4" s="30" customFormat="1" ht="13.2" x14ac:dyDescent="0.25">
      <c r="A102" s="158" t="s">
        <v>88</v>
      </c>
      <c r="B102" s="158"/>
      <c r="C102" s="17">
        <f>SUM(C96:C101)</f>
        <v>9.9537037037037021E-2</v>
      </c>
      <c r="D102" s="13">
        <f>SUM(D96:D101)</f>
        <v>0</v>
      </c>
    </row>
    <row r="103" spans="1:4" s="30" customFormat="1" ht="13.2" x14ac:dyDescent="0.25">
      <c r="A103" s="55"/>
      <c r="B103" s="56"/>
      <c r="C103" s="56"/>
      <c r="D103" s="56"/>
    </row>
    <row r="104" spans="1:4" s="30" customFormat="1" ht="26.25" customHeight="1" x14ac:dyDescent="0.25">
      <c r="A104" s="142" t="s">
        <v>94</v>
      </c>
      <c r="B104" s="143"/>
      <c r="C104" s="143"/>
      <c r="D104" s="143"/>
    </row>
    <row r="105" spans="1:4" s="30" customFormat="1" ht="26.4" x14ac:dyDescent="0.25">
      <c r="A105" s="69">
        <v>4</v>
      </c>
      <c r="B105" s="69" t="s">
        <v>66</v>
      </c>
      <c r="C105" s="69" t="s">
        <v>15</v>
      </c>
      <c r="D105" s="69" t="s">
        <v>1</v>
      </c>
    </row>
    <row r="106" spans="1:4" s="30" customFormat="1" ht="13.2" x14ac:dyDescent="0.25">
      <c r="A106" s="35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0" customFormat="1" ht="13.2" x14ac:dyDescent="0.25">
      <c r="A107" s="158" t="s">
        <v>95</v>
      </c>
      <c r="B107" s="158"/>
      <c r="C107" s="14" t="s">
        <v>63</v>
      </c>
      <c r="D107" s="13">
        <f>SUM(D106:D106)</f>
        <v>0</v>
      </c>
    </row>
    <row r="108" spans="1:4" s="30" customFormat="1" ht="13.2" x14ac:dyDescent="0.25">
      <c r="A108" s="55"/>
      <c r="B108" s="56"/>
      <c r="C108" s="56"/>
      <c r="D108" s="56"/>
    </row>
    <row r="109" spans="1:4" s="30" customFormat="1" ht="13.2" x14ac:dyDescent="0.25">
      <c r="A109" s="142" t="s">
        <v>67</v>
      </c>
      <c r="B109" s="143"/>
      <c r="C109" s="143"/>
      <c r="D109" s="143"/>
    </row>
    <row r="110" spans="1:4" s="30" customFormat="1" ht="13.2" x14ac:dyDescent="0.25">
      <c r="A110" s="42">
        <v>5</v>
      </c>
      <c r="B110" s="171" t="s">
        <v>13</v>
      </c>
      <c r="C110" s="171"/>
      <c r="D110" s="42" t="s">
        <v>1</v>
      </c>
    </row>
    <row r="111" spans="1:4" s="30" customFormat="1" ht="13.2" x14ac:dyDescent="0.25">
      <c r="A111" s="119" t="s">
        <v>2</v>
      </c>
      <c r="B111" s="182" t="s">
        <v>11</v>
      </c>
      <c r="C111" s="182"/>
      <c r="D111" s="120">
        <f>'Coord. Geral'!D111</f>
        <v>0</v>
      </c>
    </row>
    <row r="112" spans="1:4" s="30" customFormat="1" ht="13.2" x14ac:dyDescent="0.25">
      <c r="A112" s="76"/>
      <c r="B112" s="144" t="s">
        <v>97</v>
      </c>
      <c r="C112" s="144"/>
      <c r="D112" s="45">
        <f>SUM(D111:D111)</f>
        <v>0</v>
      </c>
    </row>
    <row r="113" spans="1:4" s="30" customFormat="1" x14ac:dyDescent="0.25">
      <c r="A113" s="173" t="s">
        <v>139</v>
      </c>
      <c r="B113" s="174"/>
      <c r="C113" s="174"/>
      <c r="D113" s="174"/>
    </row>
    <row r="114" spans="1:4" s="30" customFormat="1" ht="13.2" x14ac:dyDescent="0.25">
      <c r="A114" s="175"/>
      <c r="B114" s="176"/>
      <c r="C114" s="176"/>
      <c r="D114" s="176"/>
    </row>
    <row r="115" spans="1:4" s="77" customFormat="1" ht="13.2" x14ac:dyDescent="0.25">
      <c r="A115" s="177" t="s">
        <v>68</v>
      </c>
      <c r="B115" s="177"/>
      <c r="C115" s="177"/>
      <c r="D115" s="177"/>
    </row>
    <row r="116" spans="1:4" s="30" customFormat="1" ht="13.2" x14ac:dyDescent="0.25">
      <c r="A116" s="69">
        <v>6</v>
      </c>
      <c r="B116" s="69" t="s">
        <v>24</v>
      </c>
      <c r="C116" s="69" t="s">
        <v>15</v>
      </c>
      <c r="D116" s="69" t="s">
        <v>1</v>
      </c>
    </row>
    <row r="117" spans="1:4" s="30" customFormat="1" ht="13.2" x14ac:dyDescent="0.25">
      <c r="A117" s="32" t="s">
        <v>2</v>
      </c>
      <c r="B117" s="66" t="s">
        <v>25</v>
      </c>
      <c r="C117" s="10">
        <f>'Coord. Geral'!C117</f>
        <v>0</v>
      </c>
      <c r="D117" s="8">
        <f>(D34+D77+D88+D107+D112)*C117</f>
        <v>0</v>
      </c>
    </row>
    <row r="118" spans="1:4" s="30" customFormat="1" ht="13.2" x14ac:dyDescent="0.25">
      <c r="A118" s="32" t="s">
        <v>4</v>
      </c>
      <c r="B118" s="66" t="s">
        <v>27</v>
      </c>
      <c r="C118" s="10">
        <f>'Coord. Geral'!C118</f>
        <v>0</v>
      </c>
      <c r="D118" s="8">
        <f>(D34+D77+D88+D107+D112+D117)*C118</f>
        <v>0</v>
      </c>
    </row>
    <row r="119" spans="1:4" s="30" customFormat="1" ht="13.2" x14ac:dyDescent="0.25">
      <c r="A119" s="32" t="s">
        <v>5</v>
      </c>
      <c r="B119" s="66" t="s">
        <v>26</v>
      </c>
      <c r="C119" s="18">
        <f>SUM(C120:C122)</f>
        <v>0</v>
      </c>
      <c r="D119" s="9">
        <f>((D134+D117+D118)/(1-C119))*C119</f>
        <v>0</v>
      </c>
    </row>
    <row r="120" spans="1:4" s="30" customFormat="1" ht="13.2" x14ac:dyDescent="0.25">
      <c r="A120" s="66"/>
      <c r="B120" s="66" t="s">
        <v>44</v>
      </c>
      <c r="C120" s="10">
        <f>'Coord. Geral'!C120</f>
        <v>0</v>
      </c>
      <c r="D120" s="8">
        <f>((D134+D117+D118)/(1-C119))*C120</f>
        <v>0</v>
      </c>
    </row>
    <row r="121" spans="1:4" s="30" customFormat="1" ht="13.2" x14ac:dyDescent="0.25">
      <c r="A121" s="66"/>
      <c r="B121" s="66" t="s">
        <v>45</v>
      </c>
      <c r="C121" s="10">
        <f>'Coord. Geral'!C121</f>
        <v>0</v>
      </c>
      <c r="D121" s="8">
        <f>((D134+D117+D118)/(1-C119))*C121</f>
        <v>0</v>
      </c>
    </row>
    <row r="122" spans="1:4" s="30" customFormat="1" ht="13.2" x14ac:dyDescent="0.25">
      <c r="A122" s="66"/>
      <c r="B122" s="66" t="s">
        <v>46</v>
      </c>
      <c r="C122" s="10">
        <f>'Coord. Geral'!C122</f>
        <v>0</v>
      </c>
      <c r="D122" s="8">
        <f>((D134+D117+D118)/(1-C119))*C122</f>
        <v>0</v>
      </c>
    </row>
    <row r="123" spans="1:4" s="30" customFormat="1" ht="13.2" x14ac:dyDescent="0.25">
      <c r="A123" s="68"/>
      <c r="B123" s="69" t="s">
        <v>98</v>
      </c>
      <c r="C123" s="17"/>
      <c r="D123" s="13">
        <f>D117+D118+D119</f>
        <v>0</v>
      </c>
    </row>
    <row r="124" spans="1:4" s="30" customFormat="1" ht="13.2" x14ac:dyDescent="0.25">
      <c r="A124" s="78" t="s">
        <v>140</v>
      </c>
      <c r="B124" s="79"/>
      <c r="C124" s="79"/>
      <c r="D124" s="46"/>
    </row>
    <row r="125" spans="1:4" s="30" customFormat="1" ht="13.2" x14ac:dyDescent="0.25">
      <c r="A125" s="78" t="s">
        <v>141</v>
      </c>
      <c r="B125" s="46"/>
      <c r="C125" s="46"/>
      <c r="D125" s="46"/>
    </row>
    <row r="126" spans="1:4" s="30" customFormat="1" x14ac:dyDescent="0.25">
      <c r="A126" s="46"/>
      <c r="B126" s="46"/>
      <c r="C126" s="46"/>
      <c r="D126" s="46"/>
    </row>
    <row r="127" spans="1:4" s="30" customFormat="1" ht="13.2" x14ac:dyDescent="0.25">
      <c r="A127" s="177" t="s">
        <v>69</v>
      </c>
      <c r="B127" s="177"/>
      <c r="C127" s="177"/>
      <c r="D127" s="177"/>
    </row>
    <row r="128" spans="1:4" s="30" customFormat="1" ht="24" customHeight="1" x14ac:dyDescent="0.25">
      <c r="A128" s="68"/>
      <c r="B128" s="158" t="s">
        <v>28</v>
      </c>
      <c r="C128" s="158"/>
      <c r="D128" s="69" t="s">
        <v>29</v>
      </c>
    </row>
    <row r="129" spans="1:4" s="30" customFormat="1" ht="13.2" x14ac:dyDescent="0.25">
      <c r="A129" s="35" t="s">
        <v>2</v>
      </c>
      <c r="B129" s="170" t="s">
        <v>30</v>
      </c>
      <c r="C129" s="170"/>
      <c r="D129" s="11">
        <f>D34</f>
        <v>0</v>
      </c>
    </row>
    <row r="130" spans="1:4" s="30" customFormat="1" ht="13.2" x14ac:dyDescent="0.25">
      <c r="A130" s="35" t="s">
        <v>4</v>
      </c>
      <c r="B130" s="170" t="s">
        <v>70</v>
      </c>
      <c r="C130" s="170"/>
      <c r="D130" s="11">
        <f>D77</f>
        <v>0</v>
      </c>
    </row>
    <row r="131" spans="1:4" s="30" customFormat="1" ht="13.2" x14ac:dyDescent="0.25">
      <c r="A131" s="35" t="s">
        <v>5</v>
      </c>
      <c r="B131" s="170" t="s">
        <v>71</v>
      </c>
      <c r="C131" s="170"/>
      <c r="D131" s="11">
        <f>D88</f>
        <v>0</v>
      </c>
    </row>
    <row r="132" spans="1:4" s="80" customFormat="1" ht="24" customHeight="1" x14ac:dyDescent="0.3">
      <c r="A132" s="35" t="s">
        <v>6</v>
      </c>
      <c r="B132" s="170" t="s">
        <v>72</v>
      </c>
      <c r="C132" s="170"/>
      <c r="D132" s="11">
        <f>D107</f>
        <v>0</v>
      </c>
    </row>
    <row r="133" spans="1:4" s="30" customFormat="1" ht="13.2" x14ac:dyDescent="0.25">
      <c r="A133" s="35" t="s">
        <v>7</v>
      </c>
      <c r="B133" s="170" t="s">
        <v>73</v>
      </c>
      <c r="C133" s="170"/>
      <c r="D133" s="11">
        <f>D111</f>
        <v>0</v>
      </c>
    </row>
    <row r="134" spans="1:4" s="30" customFormat="1" ht="16.5" customHeight="1" x14ac:dyDescent="0.25">
      <c r="A134" s="158" t="s">
        <v>74</v>
      </c>
      <c r="B134" s="158"/>
      <c r="C134" s="158"/>
      <c r="D134" s="13">
        <f>SUM(D129:D133)</f>
        <v>0</v>
      </c>
    </row>
    <row r="135" spans="1:4" s="30" customFormat="1" ht="13.2" x14ac:dyDescent="0.25">
      <c r="A135" s="35" t="s">
        <v>8</v>
      </c>
      <c r="B135" s="179" t="s">
        <v>75</v>
      </c>
      <c r="C135" s="179"/>
      <c r="D135" s="11">
        <f>D123</f>
        <v>0</v>
      </c>
    </row>
    <row r="136" spans="1:4" s="30" customFormat="1" ht="16.5" customHeight="1" x14ac:dyDescent="0.25">
      <c r="A136" s="158" t="s">
        <v>31</v>
      </c>
      <c r="B136" s="158"/>
      <c r="C136" s="158"/>
      <c r="D136" s="13">
        <f>TRUNC((D134+D135),2)</f>
        <v>0</v>
      </c>
    </row>
    <row r="137" spans="1:4" s="30" customFormat="1" ht="12.75" customHeight="1" x14ac:dyDescent="0.25">
      <c r="A137" s="178" t="s">
        <v>102</v>
      </c>
      <c r="B137" s="178"/>
      <c r="C137" s="178"/>
      <c r="D137" s="178"/>
    </row>
    <row r="138" spans="1:4" hidden="1" x14ac:dyDescent="0.25"/>
    <row r="139" spans="1:4" hidden="1" x14ac:dyDescent="0.25"/>
    <row r="140" spans="1:4" hidden="1" x14ac:dyDescent="0.25"/>
    <row r="141" spans="1:4" hidden="1" x14ac:dyDescent="0.25">
      <c r="C141" s="81"/>
    </row>
    <row r="142" spans="1:4" hidden="1" x14ac:dyDescent="0.25"/>
    <row r="143" spans="1:4" hidden="1" x14ac:dyDescent="0.25"/>
    <row r="144" spans="1: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t="12" customHeight="1" x14ac:dyDescent="0.25"/>
  </sheetData>
  <sheetProtection formatCells="0" formatColumns="0" formatRows="0" insertColumns="0" insertRows="0"/>
  <mergeCells count="73">
    <mergeCell ref="A136:C136"/>
    <mergeCell ref="A137:D137"/>
    <mergeCell ref="B130:C130"/>
    <mergeCell ref="B131:C131"/>
    <mergeCell ref="B132:C132"/>
    <mergeCell ref="B133:C133"/>
    <mergeCell ref="A134:C134"/>
    <mergeCell ref="B135:C135"/>
    <mergeCell ref="B129:C129"/>
    <mergeCell ref="A104:D104"/>
    <mergeCell ref="A107:B107"/>
    <mergeCell ref="A109:D109"/>
    <mergeCell ref="B110:C110"/>
    <mergeCell ref="B111:C111"/>
    <mergeCell ref="B112:C112"/>
    <mergeCell ref="A113:D113"/>
    <mergeCell ref="A114:D114"/>
    <mergeCell ref="A115:D115"/>
    <mergeCell ref="A127:D127"/>
    <mergeCell ref="B128:C128"/>
    <mergeCell ref="A102:B102"/>
    <mergeCell ref="C68:D68"/>
    <mergeCell ref="C69:D69"/>
    <mergeCell ref="C70:D70"/>
    <mergeCell ref="A71:D71"/>
    <mergeCell ref="A72:D72"/>
    <mergeCell ref="A77:B77"/>
    <mergeCell ref="A80:D80"/>
    <mergeCell ref="A88:B88"/>
    <mergeCell ref="A90:D90"/>
    <mergeCell ref="A92:D92"/>
    <mergeCell ref="A94:D94"/>
    <mergeCell ref="A64:D64"/>
    <mergeCell ref="A38:D38"/>
    <mergeCell ref="A42:B42"/>
    <mergeCell ref="A44:B44"/>
    <mergeCell ref="A45:D45"/>
    <mergeCell ref="A46:D46"/>
    <mergeCell ref="A47:D47"/>
    <mergeCell ref="A49:D49"/>
    <mergeCell ref="A59:B59"/>
    <mergeCell ref="A60:D60"/>
    <mergeCell ref="A61:D61"/>
    <mergeCell ref="A62:D62"/>
    <mergeCell ref="A37:D37"/>
    <mergeCell ref="B24:C24"/>
    <mergeCell ref="B25:C25"/>
    <mergeCell ref="B26:C26"/>
    <mergeCell ref="B27:C27"/>
    <mergeCell ref="A30:D30"/>
    <mergeCell ref="B31:C31"/>
    <mergeCell ref="B32:C32"/>
    <mergeCell ref="B33:C33"/>
    <mergeCell ref="A34:C34"/>
    <mergeCell ref="A35:D35"/>
    <mergeCell ref="A36:D36"/>
    <mergeCell ref="F17:H17"/>
    <mergeCell ref="B18:C18"/>
    <mergeCell ref="B19:C19"/>
    <mergeCell ref="A21:D21"/>
    <mergeCell ref="A22:D22"/>
    <mergeCell ref="B23:C23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scale="78" fitToHeight="3" orientation="portrait" r:id="rId1"/>
  <rowBreaks count="3" manualBreakCount="3">
    <brk id="36" max="3" man="1"/>
    <brk id="62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2"/>
  <sheetViews>
    <sheetView view="pageBreakPreview" zoomScaleNormal="100" zoomScaleSheetLayoutView="100" workbookViewId="0">
      <selection activeCell="A13" sqref="A13:B13"/>
    </sheetView>
  </sheetViews>
  <sheetFormatPr defaultColWidth="0" defaultRowHeight="12" zeroHeight="1" x14ac:dyDescent="0.25"/>
  <cols>
    <col min="1" max="1" width="5" style="21" customWidth="1"/>
    <col min="2" max="2" width="40.109375" style="21" customWidth="1"/>
    <col min="3" max="3" width="18" style="21" customWidth="1"/>
    <col min="4" max="4" width="18.21875" style="21" customWidth="1"/>
    <col min="5" max="5" width="6" style="21" hidden="1"/>
    <col min="6" max="16381" width="9.109375" style="21" hidden="1"/>
    <col min="16382" max="16384" width="8.5546875" style="21" hidden="1"/>
  </cols>
  <sheetData>
    <row r="1" spans="1:4" ht="13.2" x14ac:dyDescent="0.25">
      <c r="A1" s="1" t="s">
        <v>113</v>
      </c>
      <c r="B1" s="19"/>
      <c r="C1" s="19"/>
      <c r="D1" s="20"/>
    </row>
    <row r="2" spans="1:4" ht="13.2" x14ac:dyDescent="0.25">
      <c r="A2" s="1" t="s">
        <v>114</v>
      </c>
      <c r="B2" s="22"/>
      <c r="C2" s="23"/>
      <c r="D2" s="24"/>
    </row>
    <row r="3" spans="1:4" ht="13.2" x14ac:dyDescent="0.25">
      <c r="A3" s="1" t="s">
        <v>115</v>
      </c>
      <c r="B3" s="22"/>
      <c r="C3" s="22"/>
      <c r="D3" s="25"/>
    </row>
    <row r="4" spans="1:4" ht="13.2" x14ac:dyDescent="0.25">
      <c r="A4" s="1" t="s">
        <v>116</v>
      </c>
      <c r="B4" s="22"/>
      <c r="C4" s="22"/>
      <c r="D4" s="25"/>
    </row>
    <row r="5" spans="1:4" ht="13.2" x14ac:dyDescent="0.25">
      <c r="A5" s="1" t="s">
        <v>117</v>
      </c>
      <c r="B5" s="22"/>
      <c r="C5" s="22"/>
      <c r="D5" s="25"/>
    </row>
    <row r="6" spans="1:4" x14ac:dyDescent="0.25">
      <c r="A6" s="26"/>
      <c r="B6" s="27"/>
      <c r="C6" s="27"/>
      <c r="D6" s="28"/>
    </row>
    <row r="7" spans="1:4" x14ac:dyDescent="0.25">
      <c r="A7" s="29"/>
      <c r="B7" s="29"/>
      <c r="C7" s="29"/>
      <c r="D7" s="29"/>
    </row>
    <row r="8" spans="1:4" ht="12.75" customHeight="1" x14ac:dyDescent="0.25">
      <c r="A8" s="122" t="s">
        <v>126</v>
      </c>
      <c r="B8" s="122"/>
      <c r="C8" s="123" t="s">
        <v>143</v>
      </c>
      <c r="D8" s="123"/>
    </row>
    <row r="9" spans="1:4" ht="13.2" x14ac:dyDescent="0.25">
      <c r="A9" s="122" t="s">
        <v>33</v>
      </c>
      <c r="B9" s="122"/>
      <c r="C9" s="123" t="s">
        <v>176</v>
      </c>
      <c r="D9" s="123"/>
    </row>
    <row r="10" spans="1:4" s="30" customFormat="1" x14ac:dyDescent="0.25"/>
    <row r="11" spans="1:4" s="30" customFormat="1" ht="13.2" x14ac:dyDescent="0.25">
      <c r="A11" s="124" t="s">
        <v>34</v>
      </c>
      <c r="B11" s="124"/>
      <c r="C11" s="124"/>
      <c r="D11" s="124"/>
    </row>
    <row r="12" spans="1:4" s="30" customFormat="1" ht="26.4" x14ac:dyDescent="0.25">
      <c r="A12" s="121" t="s">
        <v>48</v>
      </c>
      <c r="B12" s="121"/>
      <c r="C12" s="31" t="s">
        <v>35</v>
      </c>
      <c r="D12" s="31" t="s">
        <v>36</v>
      </c>
    </row>
    <row r="13" spans="1:4" s="30" customFormat="1" ht="13.2" x14ac:dyDescent="0.25">
      <c r="A13" s="180" t="s">
        <v>123</v>
      </c>
      <c r="B13" s="181"/>
      <c r="C13" s="32" t="s">
        <v>101</v>
      </c>
      <c r="D13" s="33">
        <v>14</v>
      </c>
    </row>
    <row r="14" spans="1:4" s="30" customFormat="1" ht="12.75" customHeight="1" x14ac:dyDescent="0.25">
      <c r="A14" s="128"/>
      <c r="B14" s="129"/>
      <c r="C14" s="129"/>
      <c r="D14" s="130"/>
    </row>
    <row r="15" spans="1:4" s="30" customFormat="1" ht="13.2" x14ac:dyDescent="0.25">
      <c r="A15" s="32" t="s">
        <v>2</v>
      </c>
      <c r="B15" s="122" t="s">
        <v>145</v>
      </c>
      <c r="C15" s="122"/>
      <c r="D15" s="3"/>
    </row>
    <row r="16" spans="1:4" s="30" customFormat="1" ht="13.2" x14ac:dyDescent="0.25">
      <c r="A16" s="32" t="s">
        <v>4</v>
      </c>
      <c r="B16" s="122" t="s">
        <v>37</v>
      </c>
      <c r="C16" s="122"/>
      <c r="D16" s="34" t="s">
        <v>119</v>
      </c>
    </row>
    <row r="17" spans="1:8" s="30" customFormat="1" ht="13.2" x14ac:dyDescent="0.25">
      <c r="A17" s="32" t="s">
        <v>5</v>
      </c>
      <c r="B17" s="122" t="s">
        <v>79</v>
      </c>
      <c r="C17" s="122"/>
      <c r="D17" s="4"/>
      <c r="F17" s="131"/>
      <c r="G17" s="131"/>
      <c r="H17" s="131"/>
    </row>
    <row r="18" spans="1:8" s="30" customFormat="1" ht="28.5" customHeight="1" x14ac:dyDescent="0.25">
      <c r="A18" s="32" t="s">
        <v>6</v>
      </c>
      <c r="B18" s="132" t="s">
        <v>118</v>
      </c>
      <c r="C18" s="133"/>
      <c r="D18" s="4"/>
    </row>
    <row r="19" spans="1:8" s="30" customFormat="1" ht="13.2" x14ac:dyDescent="0.25">
      <c r="A19" s="32" t="s">
        <v>7</v>
      </c>
      <c r="B19" s="122" t="s">
        <v>38</v>
      </c>
      <c r="C19" s="122"/>
      <c r="D19" s="35">
        <v>12</v>
      </c>
    </row>
    <row r="20" spans="1:8" s="30" customFormat="1" x14ac:dyDescent="0.25">
      <c r="A20" s="36"/>
      <c r="B20" s="36"/>
      <c r="C20" s="37"/>
      <c r="D20" s="36"/>
    </row>
    <row r="21" spans="1:8" s="30" customFormat="1" ht="13.2" x14ac:dyDescent="0.25">
      <c r="A21" s="134" t="s">
        <v>39</v>
      </c>
      <c r="B21" s="134"/>
      <c r="C21" s="134"/>
      <c r="D21" s="134"/>
    </row>
    <row r="22" spans="1:8" s="30" customFormat="1" ht="30" customHeight="1" x14ac:dyDescent="0.25">
      <c r="A22" s="121" t="s">
        <v>40</v>
      </c>
      <c r="B22" s="121"/>
      <c r="C22" s="121"/>
      <c r="D22" s="121"/>
    </row>
    <row r="23" spans="1:8" s="30" customFormat="1" ht="26.4" x14ac:dyDescent="0.25">
      <c r="A23" s="32">
        <v>1</v>
      </c>
      <c r="B23" s="125" t="s">
        <v>76</v>
      </c>
      <c r="C23" s="125"/>
      <c r="D23" s="35" t="s">
        <v>120</v>
      </c>
    </row>
    <row r="24" spans="1:8" s="30" customFormat="1" ht="13.2" x14ac:dyDescent="0.25">
      <c r="A24" s="32">
        <v>2</v>
      </c>
      <c r="B24" s="125" t="s">
        <v>77</v>
      </c>
      <c r="C24" s="125"/>
      <c r="D24" s="38" t="s">
        <v>121</v>
      </c>
    </row>
    <row r="25" spans="1:8" s="30" customFormat="1" ht="13.2" x14ac:dyDescent="0.25">
      <c r="A25" s="32">
        <v>3</v>
      </c>
      <c r="B25" s="125" t="s">
        <v>78</v>
      </c>
      <c r="C25" s="125"/>
      <c r="D25" s="39"/>
    </row>
    <row r="26" spans="1:8" s="30" customFormat="1" ht="13.2" x14ac:dyDescent="0.25">
      <c r="A26" s="32">
        <v>4</v>
      </c>
      <c r="B26" s="125" t="s">
        <v>41</v>
      </c>
      <c r="C26" s="125"/>
      <c r="D26" s="38" t="s">
        <v>127</v>
      </c>
    </row>
    <row r="27" spans="1:8" s="30" customFormat="1" ht="13.2" x14ac:dyDescent="0.25">
      <c r="A27" s="32">
        <v>5</v>
      </c>
      <c r="B27" s="125" t="s">
        <v>42</v>
      </c>
      <c r="C27" s="125"/>
      <c r="D27" s="3"/>
    </row>
    <row r="28" spans="1:8" s="30" customFormat="1" ht="13.2" x14ac:dyDescent="0.25">
      <c r="A28" s="40"/>
      <c r="B28" s="40"/>
      <c r="C28" s="40"/>
      <c r="D28" s="41"/>
    </row>
    <row r="29" spans="1:8" s="30" customFormat="1" ht="13.2" x14ac:dyDescent="0.25">
      <c r="A29" s="40"/>
      <c r="B29" s="40"/>
      <c r="C29" s="40"/>
      <c r="D29" s="41"/>
    </row>
    <row r="30" spans="1:8" s="30" customFormat="1" ht="13.2" x14ac:dyDescent="0.25">
      <c r="A30" s="134" t="s">
        <v>43</v>
      </c>
      <c r="B30" s="134"/>
      <c r="C30" s="134"/>
      <c r="D30" s="134"/>
    </row>
    <row r="31" spans="1:8" s="30" customFormat="1" ht="13.2" x14ac:dyDescent="0.25">
      <c r="A31" s="42">
        <v>1</v>
      </c>
      <c r="B31" s="121" t="s">
        <v>0</v>
      </c>
      <c r="C31" s="121"/>
      <c r="D31" s="42" t="s">
        <v>1</v>
      </c>
    </row>
    <row r="32" spans="1:8" s="30" customFormat="1" ht="13.2" x14ac:dyDescent="0.25">
      <c r="A32" s="43" t="s">
        <v>2</v>
      </c>
      <c r="B32" s="125" t="s">
        <v>3</v>
      </c>
      <c r="C32" s="125"/>
      <c r="D32" s="5"/>
    </row>
    <row r="33" spans="1:4" s="30" customFormat="1" ht="13.2" x14ac:dyDescent="0.25">
      <c r="A33" s="43" t="s">
        <v>4</v>
      </c>
      <c r="B33" s="125" t="s">
        <v>11</v>
      </c>
      <c r="C33" s="125"/>
      <c r="D33" s="44"/>
    </row>
    <row r="34" spans="1:4" s="30" customFormat="1" ht="15" customHeight="1" x14ac:dyDescent="0.25">
      <c r="A34" s="137" t="s">
        <v>81</v>
      </c>
      <c r="B34" s="138"/>
      <c r="C34" s="139"/>
      <c r="D34" s="45">
        <f>SUM(D32:D33)</f>
        <v>0</v>
      </c>
    </row>
    <row r="35" spans="1:4" s="30" customFormat="1" ht="24" customHeight="1" x14ac:dyDescent="0.25">
      <c r="A35" s="140" t="s">
        <v>128</v>
      </c>
      <c r="B35" s="141"/>
      <c r="C35" s="141"/>
      <c r="D35" s="141"/>
    </row>
    <row r="36" spans="1:4" s="30" customFormat="1" ht="13.2" x14ac:dyDescent="0.25">
      <c r="A36" s="135"/>
      <c r="B36" s="136"/>
      <c r="C36" s="136"/>
      <c r="D36" s="136"/>
    </row>
    <row r="37" spans="1:4" s="30" customFormat="1" ht="15" customHeight="1" x14ac:dyDescent="0.25">
      <c r="A37" s="135" t="s">
        <v>49</v>
      </c>
      <c r="B37" s="136"/>
      <c r="C37" s="136"/>
      <c r="D37" s="136"/>
    </row>
    <row r="38" spans="1:4" s="46" customFormat="1" ht="15" customHeight="1" x14ac:dyDescent="0.25">
      <c r="A38" s="135" t="s">
        <v>50</v>
      </c>
      <c r="B38" s="136"/>
      <c r="C38" s="136"/>
      <c r="D38" s="136"/>
    </row>
    <row r="39" spans="1:4" s="30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0" customFormat="1" ht="13.2" x14ac:dyDescent="0.25">
      <c r="A40" s="48" t="s">
        <v>2</v>
      </c>
      <c r="B40" s="49" t="s">
        <v>129</v>
      </c>
      <c r="C40" s="50">
        <v>8.3299999999999999E-2</v>
      </c>
      <c r="D40" s="51">
        <f>C40*D34</f>
        <v>0</v>
      </c>
    </row>
    <row r="41" spans="1:4" s="30" customFormat="1" ht="26.4" x14ac:dyDescent="0.25">
      <c r="A41" s="48" t="s">
        <v>4</v>
      </c>
      <c r="B41" s="49" t="s">
        <v>152</v>
      </c>
      <c r="C41" s="52">
        <f>(1/3)/12</f>
        <v>2.7777777777777776E-2</v>
      </c>
      <c r="D41" s="51">
        <f>D34*C41</f>
        <v>0</v>
      </c>
    </row>
    <row r="42" spans="1:4" s="30" customFormat="1" ht="13.2" x14ac:dyDescent="0.25">
      <c r="A42" s="144" t="s">
        <v>99</v>
      </c>
      <c r="B42" s="144"/>
      <c r="C42" s="53">
        <f>SUM(C40:C41)</f>
        <v>0.11107777777777778</v>
      </c>
      <c r="D42" s="54">
        <f>SUM(D40:D41)</f>
        <v>0</v>
      </c>
    </row>
    <row r="43" spans="1:4" s="30" customFormat="1" ht="26.4" x14ac:dyDescent="0.25">
      <c r="A43" s="48" t="s">
        <v>5</v>
      </c>
      <c r="B43" s="49" t="s">
        <v>100</v>
      </c>
      <c r="C43" s="52">
        <f>C42*C59</f>
        <v>3.7544288888888888E-2</v>
      </c>
      <c r="D43" s="51">
        <f>D34*C43</f>
        <v>0</v>
      </c>
    </row>
    <row r="44" spans="1:4" s="30" customFormat="1" ht="13.2" x14ac:dyDescent="0.25">
      <c r="A44" s="144" t="s">
        <v>80</v>
      </c>
      <c r="B44" s="144"/>
      <c r="C44" s="53">
        <f>SUM(C42:C43)</f>
        <v>0.14862206666666666</v>
      </c>
      <c r="D44" s="54">
        <f>SUM(D42:D43)</f>
        <v>0</v>
      </c>
    </row>
    <row r="45" spans="1:4" s="30" customFormat="1" ht="53.25" customHeight="1" x14ac:dyDescent="0.25">
      <c r="A45" s="145" t="s">
        <v>130</v>
      </c>
      <c r="B45" s="146"/>
      <c r="C45" s="146"/>
      <c r="D45" s="147"/>
    </row>
    <row r="46" spans="1:4" s="30" customFormat="1" ht="40.5" customHeight="1" x14ac:dyDescent="0.25">
      <c r="A46" s="148" t="s">
        <v>131</v>
      </c>
      <c r="B46" s="149"/>
      <c r="C46" s="149"/>
      <c r="D46" s="150"/>
    </row>
    <row r="47" spans="1:4" s="30" customFormat="1" ht="51.75" customHeight="1" x14ac:dyDescent="0.25">
      <c r="A47" s="151" t="s">
        <v>132</v>
      </c>
      <c r="B47" s="152"/>
      <c r="C47" s="152"/>
      <c r="D47" s="153"/>
    </row>
    <row r="48" spans="1:4" s="30" customFormat="1" ht="15" customHeight="1" x14ac:dyDescent="0.25">
      <c r="A48" s="55"/>
      <c r="B48" s="56"/>
      <c r="C48" s="56"/>
      <c r="D48" s="56"/>
    </row>
    <row r="49" spans="1:4" s="30" customFormat="1" ht="25.5" customHeight="1" x14ac:dyDescent="0.25">
      <c r="A49" s="142" t="s">
        <v>52</v>
      </c>
      <c r="B49" s="143"/>
      <c r="C49" s="143"/>
      <c r="D49" s="143"/>
    </row>
    <row r="50" spans="1:4" s="30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0" customFormat="1" ht="13.2" x14ac:dyDescent="0.25">
      <c r="A51" s="58" t="s">
        <v>2</v>
      </c>
      <c r="B51" s="59" t="s">
        <v>16</v>
      </c>
      <c r="C51" s="60">
        <v>0.2</v>
      </c>
      <c r="D51" s="61">
        <f>D34*C51</f>
        <v>0</v>
      </c>
    </row>
    <row r="52" spans="1:4" s="30" customFormat="1" ht="13.2" x14ac:dyDescent="0.25">
      <c r="A52" s="58" t="s">
        <v>4</v>
      </c>
      <c r="B52" s="59" t="s">
        <v>18</v>
      </c>
      <c r="C52" s="60">
        <v>2.5000000000000001E-2</v>
      </c>
      <c r="D52" s="61">
        <f>D34*C52</f>
        <v>0</v>
      </c>
    </row>
    <row r="53" spans="1:4" s="30" customFormat="1" ht="13.2" x14ac:dyDescent="0.25">
      <c r="A53" s="58" t="s">
        <v>5</v>
      </c>
      <c r="B53" s="59" t="s">
        <v>53</v>
      </c>
      <c r="C53" s="62">
        <f>'Coord. Geral'!C53</f>
        <v>0</v>
      </c>
      <c r="D53" s="61">
        <f>D34*C53</f>
        <v>0</v>
      </c>
    </row>
    <row r="54" spans="1:4" s="30" customFormat="1" ht="13.2" x14ac:dyDescent="0.25">
      <c r="A54" s="58" t="s">
        <v>6</v>
      </c>
      <c r="B54" s="59" t="s">
        <v>54</v>
      </c>
      <c r="C54" s="60">
        <v>1.4999999999999999E-2</v>
      </c>
      <c r="D54" s="61">
        <f>D34*C54</f>
        <v>0</v>
      </c>
    </row>
    <row r="55" spans="1:4" s="30" customFormat="1" ht="13.2" x14ac:dyDescent="0.25">
      <c r="A55" s="58" t="s">
        <v>7</v>
      </c>
      <c r="B55" s="59" t="s">
        <v>55</v>
      </c>
      <c r="C55" s="60">
        <v>0.01</v>
      </c>
      <c r="D55" s="61">
        <f>D34*C55</f>
        <v>0</v>
      </c>
    </row>
    <row r="56" spans="1:4" s="30" customFormat="1" ht="13.2" x14ac:dyDescent="0.25">
      <c r="A56" s="58" t="s">
        <v>8</v>
      </c>
      <c r="B56" s="59" t="s">
        <v>20</v>
      </c>
      <c r="C56" s="60">
        <v>6.0000000000000001E-3</v>
      </c>
      <c r="D56" s="61">
        <f>D34*C56</f>
        <v>0</v>
      </c>
    </row>
    <row r="57" spans="1:4" s="30" customFormat="1" ht="13.2" x14ac:dyDescent="0.25">
      <c r="A57" s="58" t="s">
        <v>9</v>
      </c>
      <c r="B57" s="59" t="s">
        <v>17</v>
      </c>
      <c r="C57" s="60">
        <v>2E-3</v>
      </c>
      <c r="D57" s="61">
        <f>D34*C57</f>
        <v>0</v>
      </c>
    </row>
    <row r="58" spans="1:4" s="30" customFormat="1" ht="13.2" x14ac:dyDescent="0.25">
      <c r="A58" s="58" t="s">
        <v>10</v>
      </c>
      <c r="B58" s="59" t="s">
        <v>19</v>
      </c>
      <c r="C58" s="60">
        <v>0.08</v>
      </c>
      <c r="D58" s="61">
        <f>D34*C58</f>
        <v>0</v>
      </c>
    </row>
    <row r="59" spans="1:4" s="30" customFormat="1" ht="13.2" x14ac:dyDescent="0.25">
      <c r="A59" s="154" t="s">
        <v>82</v>
      </c>
      <c r="B59" s="154"/>
      <c r="C59" s="63">
        <f>SUM(C51:C58)</f>
        <v>0.33800000000000002</v>
      </c>
      <c r="D59" s="64">
        <f>SUM(D51:D58)</f>
        <v>0</v>
      </c>
    </row>
    <row r="60" spans="1:4" s="30" customFormat="1" ht="27" customHeight="1" x14ac:dyDescent="0.25">
      <c r="A60" s="145" t="s">
        <v>133</v>
      </c>
      <c r="B60" s="146"/>
      <c r="C60" s="146"/>
      <c r="D60" s="147"/>
    </row>
    <row r="61" spans="1:4" s="30" customFormat="1" ht="27" customHeight="1" x14ac:dyDescent="0.25">
      <c r="A61" s="155" t="s">
        <v>134</v>
      </c>
      <c r="B61" s="156"/>
      <c r="C61" s="156"/>
      <c r="D61" s="157"/>
    </row>
    <row r="62" spans="1:4" s="30" customFormat="1" ht="27" customHeight="1" x14ac:dyDescent="0.25">
      <c r="A62" s="151" t="s">
        <v>135</v>
      </c>
      <c r="B62" s="152"/>
      <c r="C62" s="152"/>
      <c r="D62" s="153"/>
    </row>
    <row r="63" spans="1:4" s="30" customFormat="1" ht="15" customHeight="1" x14ac:dyDescent="0.25">
      <c r="A63" s="56"/>
      <c r="B63" s="56"/>
      <c r="C63" s="56"/>
      <c r="D63" s="56"/>
    </row>
    <row r="64" spans="1:4" s="30" customFormat="1" ht="15" customHeight="1" x14ac:dyDescent="0.25">
      <c r="A64" s="142" t="s">
        <v>59</v>
      </c>
      <c r="B64" s="143"/>
      <c r="C64" s="143"/>
      <c r="D64" s="143"/>
    </row>
    <row r="65" spans="1:4" s="30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0" customFormat="1" ht="13.2" x14ac:dyDescent="0.25">
      <c r="A66" s="32" t="s">
        <v>2</v>
      </c>
      <c r="B66" s="66" t="s">
        <v>146</v>
      </c>
      <c r="C66" s="5">
        <f>'Coord. Geral'!C66</f>
        <v>0</v>
      </c>
      <c r="D66" s="8">
        <f>IF((C66*22*2)-(D32*6%)&gt;0,(C66*22*2)-(D32*6%),0)</f>
        <v>0</v>
      </c>
    </row>
    <row r="67" spans="1:4" s="30" customFormat="1" ht="39.6" x14ac:dyDescent="0.25">
      <c r="A67" s="32" t="s">
        <v>4</v>
      </c>
      <c r="B67" s="67" t="s">
        <v>153</v>
      </c>
      <c r="C67" s="5">
        <f>'Coord. Geral'!C67</f>
        <v>0</v>
      </c>
      <c r="D67" s="8">
        <f>C67*22</f>
        <v>0</v>
      </c>
    </row>
    <row r="68" spans="1:4" s="30" customFormat="1" ht="39.6" x14ac:dyDescent="0.25">
      <c r="A68" s="32" t="s">
        <v>5</v>
      </c>
      <c r="B68" s="66" t="s">
        <v>154</v>
      </c>
      <c r="C68" s="159">
        <f>'Coord. Geral'!C68:D68</f>
        <v>0</v>
      </c>
      <c r="D68" s="160"/>
    </row>
    <row r="69" spans="1:4" s="30" customFormat="1" ht="23.4" x14ac:dyDescent="0.25">
      <c r="A69" s="32" t="s">
        <v>6</v>
      </c>
      <c r="B69" s="66" t="s">
        <v>136</v>
      </c>
      <c r="C69" s="159">
        <f>'Coord. Geral'!C69:D69</f>
        <v>0</v>
      </c>
      <c r="D69" s="160"/>
    </row>
    <row r="70" spans="1:4" s="30" customFormat="1" ht="13.2" x14ac:dyDescent="0.25">
      <c r="A70" s="68"/>
      <c r="B70" s="69" t="s">
        <v>83</v>
      </c>
      <c r="C70" s="163">
        <f>D66+D67+C68+C69</f>
        <v>0</v>
      </c>
      <c r="D70" s="164"/>
    </row>
    <row r="71" spans="1:4" s="30" customFormat="1" ht="24.6" customHeight="1" x14ac:dyDescent="0.25">
      <c r="A71" s="165" t="s">
        <v>147</v>
      </c>
      <c r="B71" s="166"/>
      <c r="C71" s="166"/>
      <c r="D71" s="166"/>
    </row>
    <row r="72" spans="1:4" s="30" customFormat="1" ht="29.25" customHeight="1" x14ac:dyDescent="0.25">
      <c r="A72" s="142" t="s">
        <v>60</v>
      </c>
      <c r="B72" s="143"/>
      <c r="C72" s="143"/>
      <c r="D72" s="143"/>
    </row>
    <row r="73" spans="1:4" s="30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0" customFormat="1" ht="26.4" x14ac:dyDescent="0.25">
      <c r="A74" s="35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0" customFormat="1" ht="13.2" x14ac:dyDescent="0.25">
      <c r="A75" s="35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0" customFormat="1" ht="13.2" x14ac:dyDescent="0.25">
      <c r="A76" s="35" t="s">
        <v>61</v>
      </c>
      <c r="B76" s="70" t="s">
        <v>12</v>
      </c>
      <c r="C76" s="15" t="s">
        <v>63</v>
      </c>
      <c r="D76" s="11">
        <f>C70</f>
        <v>0</v>
      </c>
    </row>
    <row r="77" spans="1:4" s="30" customFormat="1" ht="13.2" x14ac:dyDescent="0.25">
      <c r="A77" s="158" t="s">
        <v>84</v>
      </c>
      <c r="B77" s="158"/>
      <c r="C77" s="14" t="s">
        <v>63</v>
      </c>
      <c r="D77" s="13">
        <f>SUM(D74:D76)</f>
        <v>0</v>
      </c>
    </row>
    <row r="78" spans="1:4" s="30" customFormat="1" x14ac:dyDescent="0.25">
      <c r="A78" s="71"/>
      <c r="B78" s="72"/>
      <c r="C78" s="72"/>
      <c r="D78" s="72"/>
    </row>
    <row r="79" spans="1:4" s="30" customFormat="1" x14ac:dyDescent="0.25">
      <c r="A79" s="71"/>
      <c r="B79" s="72"/>
      <c r="C79" s="72"/>
      <c r="D79" s="72"/>
    </row>
    <row r="80" spans="1:4" s="30" customFormat="1" ht="27" customHeight="1" x14ac:dyDescent="0.25">
      <c r="A80" s="142" t="s">
        <v>85</v>
      </c>
      <c r="B80" s="143"/>
      <c r="C80" s="143"/>
      <c r="D80" s="143"/>
    </row>
    <row r="81" spans="1:4" s="30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0" customFormat="1" ht="13.2" x14ac:dyDescent="0.25">
      <c r="A82" s="35" t="s">
        <v>2</v>
      </c>
      <c r="B82" s="73" t="s">
        <v>22</v>
      </c>
      <c r="C82" s="6">
        <f>'Coord. Geral'!C82</f>
        <v>4.1999999999999997E-3</v>
      </c>
      <c r="D82" s="11">
        <f t="shared" ref="D82:D87" si="0">D$34*C82</f>
        <v>0</v>
      </c>
    </row>
    <row r="83" spans="1:4" s="30" customFormat="1" ht="51" customHeight="1" x14ac:dyDescent="0.25">
      <c r="A83" s="35" t="s">
        <v>4</v>
      </c>
      <c r="B83" s="73" t="s">
        <v>148</v>
      </c>
      <c r="C83" s="6">
        <f>'Coord. Geral'!C83</f>
        <v>3.3599999999999998E-4</v>
      </c>
      <c r="D83" s="11">
        <f t="shared" si="0"/>
        <v>0</v>
      </c>
    </row>
    <row r="84" spans="1:4" s="30" customFormat="1" ht="75.599999999999994" x14ac:dyDescent="0.25">
      <c r="A84" s="35" t="s">
        <v>5</v>
      </c>
      <c r="B84" s="73" t="s">
        <v>149</v>
      </c>
      <c r="C84" s="6">
        <f>'Coord. Geral'!C84</f>
        <v>5.6784000000000001E-4</v>
      </c>
      <c r="D84" s="11">
        <f t="shared" si="0"/>
        <v>0</v>
      </c>
    </row>
    <row r="85" spans="1:4" s="30" customFormat="1" ht="13.2" x14ac:dyDescent="0.25">
      <c r="A85" s="35" t="s">
        <v>6</v>
      </c>
      <c r="B85" s="73" t="s">
        <v>23</v>
      </c>
      <c r="C85" s="6">
        <f>'Coord. Geral'!C85</f>
        <v>1.9400000000000001E-2</v>
      </c>
      <c r="D85" s="11">
        <f t="shared" si="0"/>
        <v>0</v>
      </c>
    </row>
    <row r="86" spans="1:4" s="30" customFormat="1" ht="76.8" x14ac:dyDescent="0.25">
      <c r="A86" s="35" t="s">
        <v>7</v>
      </c>
      <c r="B86" s="73" t="s">
        <v>150</v>
      </c>
      <c r="C86" s="6">
        <f>'Coord. Geral'!C86</f>
        <v>6.5572000000000009E-3</v>
      </c>
      <c r="D86" s="11">
        <f t="shared" si="0"/>
        <v>0</v>
      </c>
    </row>
    <row r="87" spans="1:4" s="30" customFormat="1" ht="75.599999999999994" x14ac:dyDescent="0.25">
      <c r="A87" s="35" t="s">
        <v>8</v>
      </c>
      <c r="B87" s="73" t="s">
        <v>151</v>
      </c>
      <c r="C87" s="6">
        <f>'Coord. Geral'!C87</f>
        <v>2.6228800000000002E-3</v>
      </c>
      <c r="D87" s="11">
        <f t="shared" si="0"/>
        <v>0</v>
      </c>
    </row>
    <row r="88" spans="1:4" s="30" customFormat="1" ht="13.2" x14ac:dyDescent="0.25">
      <c r="A88" s="158" t="s">
        <v>86</v>
      </c>
      <c r="B88" s="158"/>
      <c r="C88" s="16">
        <f>SUM(C82:C87)</f>
        <v>3.3683919999999999E-2</v>
      </c>
      <c r="D88" s="13">
        <f>SUM(D82:D87)</f>
        <v>0</v>
      </c>
    </row>
    <row r="89" spans="1:4" s="30" customFormat="1" ht="13.2" x14ac:dyDescent="0.25">
      <c r="A89" s="55"/>
      <c r="B89" s="56"/>
      <c r="C89" s="56"/>
      <c r="D89" s="56"/>
    </row>
    <row r="90" spans="1:4" s="30" customFormat="1" ht="13.2" x14ac:dyDescent="0.25">
      <c r="A90" s="142" t="s">
        <v>64</v>
      </c>
      <c r="B90" s="143"/>
      <c r="C90" s="143"/>
      <c r="D90" s="143"/>
    </row>
    <row r="91" spans="1:4" s="30" customFormat="1" x14ac:dyDescent="0.25"/>
    <row r="92" spans="1:4" s="30" customFormat="1" ht="51" customHeight="1" x14ac:dyDescent="0.25">
      <c r="A92" s="167" t="s">
        <v>137</v>
      </c>
      <c r="B92" s="168"/>
      <c r="C92" s="168"/>
      <c r="D92" s="169"/>
    </row>
    <row r="93" spans="1:4" s="30" customFormat="1" ht="13.2" x14ac:dyDescent="0.25">
      <c r="A93" s="74"/>
      <c r="B93" s="75"/>
      <c r="C93" s="75"/>
      <c r="D93" s="75"/>
    </row>
    <row r="94" spans="1:4" s="30" customFormat="1" ht="24.75" customHeight="1" x14ac:dyDescent="0.25">
      <c r="A94" s="142" t="s">
        <v>87</v>
      </c>
      <c r="B94" s="143"/>
      <c r="C94" s="143"/>
      <c r="D94" s="143"/>
    </row>
    <row r="95" spans="1:4" s="30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0" customFormat="1" ht="52.8" x14ac:dyDescent="0.25">
      <c r="A96" s="35" t="s">
        <v>2</v>
      </c>
      <c r="B96" s="70" t="s">
        <v>138</v>
      </c>
      <c r="C96" s="7">
        <f>(1+1/12+1/12+(1/3)/12)/12</f>
        <v>9.9537037037037021E-2</v>
      </c>
      <c r="D96" s="11">
        <f t="shared" ref="D96:D101" si="1">D$34*C96</f>
        <v>0</v>
      </c>
    </row>
    <row r="97" spans="1:4" s="30" customFormat="1" ht="26.4" x14ac:dyDescent="0.25">
      <c r="A97" s="35" t="s">
        <v>4</v>
      </c>
      <c r="B97" s="70" t="s">
        <v>89</v>
      </c>
      <c r="C97" s="10">
        <f>'Coord. Geral'!C97</f>
        <v>0</v>
      </c>
      <c r="D97" s="11">
        <f t="shared" si="1"/>
        <v>0</v>
      </c>
    </row>
    <row r="98" spans="1:4" s="30" customFormat="1" ht="26.4" x14ac:dyDescent="0.25">
      <c r="A98" s="35" t="s">
        <v>5</v>
      </c>
      <c r="B98" s="70" t="s">
        <v>90</v>
      </c>
      <c r="C98" s="10">
        <f>'Coord. Geral'!C98</f>
        <v>0</v>
      </c>
      <c r="D98" s="11">
        <f t="shared" si="1"/>
        <v>0</v>
      </c>
    </row>
    <row r="99" spans="1:4" s="30" customFormat="1" ht="26.4" x14ac:dyDescent="0.25">
      <c r="A99" s="35" t="s">
        <v>6</v>
      </c>
      <c r="B99" s="70" t="s">
        <v>91</v>
      </c>
      <c r="C99" s="10">
        <f>'Coord. Geral'!C99</f>
        <v>0</v>
      </c>
      <c r="D99" s="11">
        <f t="shared" si="1"/>
        <v>0</v>
      </c>
    </row>
    <row r="100" spans="1:4" s="30" customFormat="1" ht="26.4" x14ac:dyDescent="0.25">
      <c r="A100" s="35" t="s">
        <v>7</v>
      </c>
      <c r="B100" s="70" t="s">
        <v>92</v>
      </c>
      <c r="C100" s="10">
        <f>'Coord. Geral'!C100</f>
        <v>0</v>
      </c>
      <c r="D100" s="11">
        <f t="shared" si="1"/>
        <v>0</v>
      </c>
    </row>
    <row r="101" spans="1:4" s="30" customFormat="1" ht="26.4" x14ac:dyDescent="0.25">
      <c r="A101" s="35" t="s">
        <v>8</v>
      </c>
      <c r="B101" s="70" t="s">
        <v>93</v>
      </c>
      <c r="C101" s="10">
        <f>'Coord. Geral'!C101</f>
        <v>0</v>
      </c>
      <c r="D101" s="11">
        <f t="shared" si="1"/>
        <v>0</v>
      </c>
    </row>
    <row r="102" spans="1:4" s="30" customFormat="1" ht="13.2" x14ac:dyDescent="0.25">
      <c r="A102" s="158" t="s">
        <v>88</v>
      </c>
      <c r="B102" s="158"/>
      <c r="C102" s="17">
        <f>SUM(C96:C101)</f>
        <v>9.9537037037037021E-2</v>
      </c>
      <c r="D102" s="13">
        <f>SUM(D96:D101)</f>
        <v>0</v>
      </c>
    </row>
    <row r="103" spans="1:4" s="30" customFormat="1" ht="13.2" x14ac:dyDescent="0.25">
      <c r="A103" s="55"/>
      <c r="B103" s="56"/>
      <c r="C103" s="56"/>
      <c r="D103" s="56"/>
    </row>
    <row r="104" spans="1:4" s="30" customFormat="1" ht="26.25" customHeight="1" x14ac:dyDescent="0.25">
      <c r="A104" s="142" t="s">
        <v>94</v>
      </c>
      <c r="B104" s="143"/>
      <c r="C104" s="143"/>
      <c r="D104" s="143"/>
    </row>
    <row r="105" spans="1:4" s="30" customFormat="1" ht="26.4" x14ac:dyDescent="0.25">
      <c r="A105" s="69">
        <v>4</v>
      </c>
      <c r="B105" s="69" t="s">
        <v>66</v>
      </c>
      <c r="C105" s="69" t="s">
        <v>15</v>
      </c>
      <c r="D105" s="69" t="s">
        <v>1</v>
      </c>
    </row>
    <row r="106" spans="1:4" s="30" customFormat="1" ht="13.2" x14ac:dyDescent="0.25">
      <c r="A106" s="35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0" customFormat="1" ht="13.2" x14ac:dyDescent="0.25">
      <c r="A107" s="158" t="s">
        <v>95</v>
      </c>
      <c r="B107" s="158"/>
      <c r="C107" s="14" t="s">
        <v>63</v>
      </c>
      <c r="D107" s="13">
        <f>SUM(D106:D106)</f>
        <v>0</v>
      </c>
    </row>
    <row r="108" spans="1:4" s="30" customFormat="1" ht="13.2" x14ac:dyDescent="0.25">
      <c r="A108" s="55"/>
      <c r="B108" s="56"/>
      <c r="C108" s="56"/>
      <c r="D108" s="56"/>
    </row>
    <row r="109" spans="1:4" s="30" customFormat="1" ht="13.2" x14ac:dyDescent="0.25">
      <c r="A109" s="142" t="s">
        <v>67</v>
      </c>
      <c r="B109" s="143"/>
      <c r="C109" s="143"/>
      <c r="D109" s="143"/>
    </row>
    <row r="110" spans="1:4" s="30" customFormat="1" ht="13.2" x14ac:dyDescent="0.25">
      <c r="A110" s="42">
        <v>5</v>
      </c>
      <c r="B110" s="171" t="s">
        <v>13</v>
      </c>
      <c r="C110" s="171"/>
      <c r="D110" s="42" t="s">
        <v>1</v>
      </c>
    </row>
    <row r="111" spans="1:4" s="30" customFormat="1" ht="13.2" x14ac:dyDescent="0.25">
      <c r="A111" s="119" t="s">
        <v>2</v>
      </c>
      <c r="B111" s="182" t="s">
        <v>11</v>
      </c>
      <c r="C111" s="182"/>
      <c r="D111" s="120">
        <f>'Coord. Geral'!D111</f>
        <v>0</v>
      </c>
    </row>
    <row r="112" spans="1:4" s="30" customFormat="1" ht="13.2" x14ac:dyDescent="0.25">
      <c r="A112" s="76"/>
      <c r="B112" s="144" t="s">
        <v>97</v>
      </c>
      <c r="C112" s="144"/>
      <c r="D112" s="45">
        <f>SUM(D111:D111)</f>
        <v>0</v>
      </c>
    </row>
    <row r="113" spans="1:4" s="30" customFormat="1" x14ac:dyDescent="0.25">
      <c r="A113" s="173" t="s">
        <v>139</v>
      </c>
      <c r="B113" s="174"/>
      <c r="C113" s="174"/>
      <c r="D113" s="174"/>
    </row>
    <row r="114" spans="1:4" s="30" customFormat="1" ht="13.2" x14ac:dyDescent="0.25">
      <c r="A114" s="175"/>
      <c r="B114" s="176"/>
      <c r="C114" s="176"/>
      <c r="D114" s="176"/>
    </row>
    <row r="115" spans="1:4" s="77" customFormat="1" ht="13.2" x14ac:dyDescent="0.25">
      <c r="A115" s="177" t="s">
        <v>68</v>
      </c>
      <c r="B115" s="177"/>
      <c r="C115" s="177"/>
      <c r="D115" s="177"/>
    </row>
    <row r="116" spans="1:4" s="30" customFormat="1" ht="13.2" x14ac:dyDescent="0.25">
      <c r="A116" s="69">
        <v>6</v>
      </c>
      <c r="B116" s="69" t="s">
        <v>24</v>
      </c>
      <c r="C116" s="69" t="s">
        <v>15</v>
      </c>
      <c r="D116" s="69" t="s">
        <v>1</v>
      </c>
    </row>
    <row r="117" spans="1:4" s="30" customFormat="1" ht="13.2" x14ac:dyDescent="0.25">
      <c r="A117" s="32" t="s">
        <v>2</v>
      </c>
      <c r="B117" s="66" t="s">
        <v>25</v>
      </c>
      <c r="C117" s="10">
        <f>'Coord. Geral'!C117</f>
        <v>0</v>
      </c>
      <c r="D117" s="8">
        <f>(D34+D77+D88+D107+D112)*C117</f>
        <v>0</v>
      </c>
    </row>
    <row r="118" spans="1:4" s="30" customFormat="1" ht="13.2" x14ac:dyDescent="0.25">
      <c r="A118" s="32" t="s">
        <v>4</v>
      </c>
      <c r="B118" s="66" t="s">
        <v>27</v>
      </c>
      <c r="C118" s="10">
        <f>'Coord. Geral'!C118</f>
        <v>0</v>
      </c>
      <c r="D118" s="8">
        <f>(D34+D77+D88+D107+D112+D117)*C118</f>
        <v>0</v>
      </c>
    </row>
    <row r="119" spans="1:4" s="30" customFormat="1" ht="13.2" x14ac:dyDescent="0.25">
      <c r="A119" s="32" t="s">
        <v>5</v>
      </c>
      <c r="B119" s="66" t="s">
        <v>26</v>
      </c>
      <c r="C119" s="18">
        <f>SUM(C120:C122)</f>
        <v>0</v>
      </c>
      <c r="D119" s="9">
        <f>((D134+D117+D118)/(1-C119))*C119</f>
        <v>0</v>
      </c>
    </row>
    <row r="120" spans="1:4" s="30" customFormat="1" ht="13.2" x14ac:dyDescent="0.25">
      <c r="A120" s="66"/>
      <c r="B120" s="66" t="s">
        <v>44</v>
      </c>
      <c r="C120" s="10">
        <f>'Coord. Geral'!C120</f>
        <v>0</v>
      </c>
      <c r="D120" s="8">
        <f>((D134+D117+D118)/(1-C119))*C120</f>
        <v>0</v>
      </c>
    </row>
    <row r="121" spans="1:4" s="30" customFormat="1" ht="13.2" x14ac:dyDescent="0.25">
      <c r="A121" s="66"/>
      <c r="B121" s="66" t="s">
        <v>45</v>
      </c>
      <c r="C121" s="10">
        <f>'Coord. Geral'!C121</f>
        <v>0</v>
      </c>
      <c r="D121" s="8">
        <f>((D134+D117+D118)/(1-C119))*C121</f>
        <v>0</v>
      </c>
    </row>
    <row r="122" spans="1:4" s="30" customFormat="1" ht="13.2" x14ac:dyDescent="0.25">
      <c r="A122" s="66"/>
      <c r="B122" s="66" t="s">
        <v>46</v>
      </c>
      <c r="C122" s="10">
        <f>'Coord. Geral'!C122</f>
        <v>0</v>
      </c>
      <c r="D122" s="8">
        <f>((D134+D117+D118)/(1-C119))*C122</f>
        <v>0</v>
      </c>
    </row>
    <row r="123" spans="1:4" s="30" customFormat="1" ht="13.2" x14ac:dyDescent="0.25">
      <c r="A123" s="68"/>
      <c r="B123" s="69" t="s">
        <v>98</v>
      </c>
      <c r="C123" s="17"/>
      <c r="D123" s="13">
        <f>D117+D118+D119</f>
        <v>0</v>
      </c>
    </row>
    <row r="124" spans="1:4" s="30" customFormat="1" ht="13.2" x14ac:dyDescent="0.25">
      <c r="A124" s="78" t="s">
        <v>140</v>
      </c>
      <c r="B124" s="79"/>
      <c r="C124" s="79"/>
      <c r="D124" s="46"/>
    </row>
    <row r="125" spans="1:4" s="30" customFormat="1" ht="13.2" x14ac:dyDescent="0.25">
      <c r="A125" s="78" t="s">
        <v>141</v>
      </c>
      <c r="B125" s="46"/>
      <c r="C125" s="46"/>
      <c r="D125" s="46"/>
    </row>
    <row r="126" spans="1:4" s="30" customFormat="1" x14ac:dyDescent="0.25">
      <c r="A126" s="46"/>
      <c r="B126" s="46"/>
      <c r="C126" s="46"/>
      <c r="D126" s="46"/>
    </row>
    <row r="127" spans="1:4" s="30" customFormat="1" ht="13.2" x14ac:dyDescent="0.25">
      <c r="A127" s="177" t="s">
        <v>69</v>
      </c>
      <c r="B127" s="177"/>
      <c r="C127" s="177"/>
      <c r="D127" s="177"/>
    </row>
    <row r="128" spans="1:4" s="30" customFormat="1" ht="24" customHeight="1" x14ac:dyDescent="0.25">
      <c r="A128" s="68"/>
      <c r="B128" s="158" t="s">
        <v>28</v>
      </c>
      <c r="C128" s="158"/>
      <c r="D128" s="69" t="s">
        <v>29</v>
      </c>
    </row>
    <row r="129" spans="1:4" s="30" customFormat="1" ht="13.2" x14ac:dyDescent="0.25">
      <c r="A129" s="35" t="s">
        <v>2</v>
      </c>
      <c r="B129" s="170" t="s">
        <v>30</v>
      </c>
      <c r="C129" s="170"/>
      <c r="D129" s="11">
        <f>D34</f>
        <v>0</v>
      </c>
    </row>
    <row r="130" spans="1:4" s="30" customFormat="1" ht="13.2" x14ac:dyDescent="0.25">
      <c r="A130" s="35" t="s">
        <v>4</v>
      </c>
      <c r="B130" s="170" t="s">
        <v>70</v>
      </c>
      <c r="C130" s="170"/>
      <c r="D130" s="11">
        <f>D77</f>
        <v>0</v>
      </c>
    </row>
    <row r="131" spans="1:4" s="30" customFormat="1" ht="13.2" x14ac:dyDescent="0.25">
      <c r="A131" s="35" t="s">
        <v>5</v>
      </c>
      <c r="B131" s="170" t="s">
        <v>71</v>
      </c>
      <c r="C131" s="170"/>
      <c r="D131" s="11">
        <f>D88</f>
        <v>0</v>
      </c>
    </row>
    <row r="132" spans="1:4" s="80" customFormat="1" ht="24" customHeight="1" x14ac:dyDescent="0.3">
      <c r="A132" s="35" t="s">
        <v>6</v>
      </c>
      <c r="B132" s="170" t="s">
        <v>72</v>
      </c>
      <c r="C132" s="170"/>
      <c r="D132" s="11">
        <f>D107</f>
        <v>0</v>
      </c>
    </row>
    <row r="133" spans="1:4" s="30" customFormat="1" ht="13.2" x14ac:dyDescent="0.25">
      <c r="A133" s="35" t="s">
        <v>7</v>
      </c>
      <c r="B133" s="170" t="s">
        <v>73</v>
      </c>
      <c r="C133" s="170"/>
      <c r="D133" s="11">
        <f>D111</f>
        <v>0</v>
      </c>
    </row>
    <row r="134" spans="1:4" s="30" customFormat="1" ht="16.5" customHeight="1" x14ac:dyDescent="0.25">
      <c r="A134" s="158" t="s">
        <v>74</v>
      </c>
      <c r="B134" s="158"/>
      <c r="C134" s="158"/>
      <c r="D134" s="13">
        <f>SUM(D129:D133)</f>
        <v>0</v>
      </c>
    </row>
    <row r="135" spans="1:4" s="30" customFormat="1" ht="13.2" x14ac:dyDescent="0.25">
      <c r="A135" s="35" t="s">
        <v>8</v>
      </c>
      <c r="B135" s="179" t="s">
        <v>75</v>
      </c>
      <c r="C135" s="179"/>
      <c r="D135" s="11">
        <f>D123</f>
        <v>0</v>
      </c>
    </row>
    <row r="136" spans="1:4" s="30" customFormat="1" ht="16.5" customHeight="1" x14ac:dyDescent="0.25">
      <c r="A136" s="158" t="s">
        <v>31</v>
      </c>
      <c r="B136" s="158"/>
      <c r="C136" s="158"/>
      <c r="D136" s="13">
        <f>TRUNC((D134+D135),2)</f>
        <v>0</v>
      </c>
    </row>
    <row r="137" spans="1:4" s="30" customFormat="1" ht="12.75" customHeight="1" x14ac:dyDescent="0.25">
      <c r="A137" s="178" t="s">
        <v>102</v>
      </c>
      <c r="B137" s="178"/>
      <c r="C137" s="178"/>
      <c r="D137" s="178"/>
    </row>
    <row r="138" spans="1:4" hidden="1" x14ac:dyDescent="0.25"/>
    <row r="139" spans="1:4" hidden="1" x14ac:dyDescent="0.25"/>
    <row r="140" spans="1:4" hidden="1" x14ac:dyDescent="0.25"/>
    <row r="141" spans="1:4" hidden="1" x14ac:dyDescent="0.25">
      <c r="C141" s="81"/>
    </row>
    <row r="142" spans="1:4" hidden="1" x14ac:dyDescent="0.25"/>
    <row r="143" spans="1:4" hidden="1" x14ac:dyDescent="0.25"/>
    <row r="144" spans="1: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x14ac:dyDescent="0.25"/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3">
    <mergeCell ref="F17:H17"/>
    <mergeCell ref="A136:C136"/>
    <mergeCell ref="B128:C128"/>
    <mergeCell ref="B129:C129"/>
    <mergeCell ref="B130:C130"/>
    <mergeCell ref="B132:C132"/>
    <mergeCell ref="B133:C133"/>
    <mergeCell ref="B131:C131"/>
    <mergeCell ref="B135:C135"/>
    <mergeCell ref="A134:C134"/>
    <mergeCell ref="B32:C32"/>
    <mergeCell ref="A34:C34"/>
    <mergeCell ref="B25:C25"/>
    <mergeCell ref="B33:C33"/>
    <mergeCell ref="B27:C27"/>
    <mergeCell ref="B112:C112"/>
    <mergeCell ref="A12:B12"/>
    <mergeCell ref="B17:C17"/>
    <mergeCell ref="A21:D21"/>
    <mergeCell ref="B31:C31"/>
    <mergeCell ref="A22:D22"/>
    <mergeCell ref="B16:C16"/>
    <mergeCell ref="B23:C23"/>
    <mergeCell ref="B19:C19"/>
    <mergeCell ref="A13:B13"/>
    <mergeCell ref="B18:C18"/>
    <mergeCell ref="B15:C15"/>
    <mergeCell ref="A14:D14"/>
    <mergeCell ref="B26:C26"/>
    <mergeCell ref="A30:D30"/>
    <mergeCell ref="B24:C24"/>
    <mergeCell ref="A114:D114"/>
    <mergeCell ref="A80:D80"/>
    <mergeCell ref="A59:B59"/>
    <mergeCell ref="A90:D90"/>
    <mergeCell ref="C70:D70"/>
    <mergeCell ref="A113:D113"/>
    <mergeCell ref="A102:B102"/>
    <mergeCell ref="A71:D71"/>
    <mergeCell ref="A77:B77"/>
    <mergeCell ref="C69:D69"/>
    <mergeCell ref="A94:D94"/>
    <mergeCell ref="A109:D109"/>
    <mergeCell ref="A35:D35"/>
    <mergeCell ref="B111:C111"/>
    <mergeCell ref="A92:D92"/>
    <mergeCell ref="A38:D38"/>
    <mergeCell ref="A36:D36"/>
    <mergeCell ref="A42:B42"/>
    <mergeCell ref="A37:D37"/>
    <mergeCell ref="A44:B44"/>
    <mergeCell ref="A88:B88"/>
    <mergeCell ref="C8:D8"/>
    <mergeCell ref="C9:D9"/>
    <mergeCell ref="A8:B8"/>
    <mergeCell ref="A9:B9"/>
    <mergeCell ref="A11:D11"/>
    <mergeCell ref="A137:D137"/>
    <mergeCell ref="A45:D45"/>
    <mergeCell ref="A46:D46"/>
    <mergeCell ref="A47:D47"/>
    <mergeCell ref="A60:D60"/>
    <mergeCell ref="A61:D61"/>
    <mergeCell ref="A62:D62"/>
    <mergeCell ref="A49:D49"/>
    <mergeCell ref="A64:D64"/>
    <mergeCell ref="A72:D72"/>
    <mergeCell ref="A127:D127"/>
    <mergeCell ref="C68:D68"/>
    <mergeCell ref="B110:C110"/>
    <mergeCell ref="A104:D104"/>
    <mergeCell ref="A115:D115"/>
    <mergeCell ref="A107:B107"/>
  </mergeCells>
  <pageMargins left="1.1811023622047245" right="0.39370078740157483" top="0.78740157480314965" bottom="0.78740157480314965" header="0.31496062992125984" footer="0.31496062992125984"/>
  <pageSetup paperSize="9" scale="79" fitToHeight="3" orientation="portrait" r:id="rId2"/>
  <rowBreaks count="3" manualBreakCount="3">
    <brk id="36" max="3" man="1"/>
    <brk id="62" max="3" man="1"/>
    <brk id="8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2"/>
  <sheetViews>
    <sheetView view="pageBreakPreview" zoomScaleNormal="100" zoomScaleSheetLayoutView="100" workbookViewId="0">
      <selection activeCell="A13" sqref="A13:B13"/>
    </sheetView>
  </sheetViews>
  <sheetFormatPr defaultColWidth="0" defaultRowHeight="12" customHeight="1" zeroHeight="1" x14ac:dyDescent="0.25"/>
  <cols>
    <col min="1" max="1" width="5" style="21" customWidth="1"/>
    <col min="2" max="2" width="40.109375" style="21" customWidth="1"/>
    <col min="3" max="3" width="18" style="21" customWidth="1"/>
    <col min="4" max="4" width="18.21875" style="21" customWidth="1"/>
    <col min="5" max="5" width="6" style="21" hidden="1"/>
    <col min="6" max="16381" width="9.109375" style="21" hidden="1"/>
    <col min="16382" max="16384" width="8.5546875" style="21" hidden="1"/>
  </cols>
  <sheetData>
    <row r="1" spans="1:4" ht="13.2" x14ac:dyDescent="0.25">
      <c r="A1" s="1" t="s">
        <v>113</v>
      </c>
      <c r="B1" s="19"/>
      <c r="C1" s="19"/>
      <c r="D1" s="20"/>
    </row>
    <row r="2" spans="1:4" ht="13.2" x14ac:dyDescent="0.25">
      <c r="A2" s="1" t="s">
        <v>114</v>
      </c>
      <c r="B2" s="22"/>
      <c r="C2" s="23"/>
      <c r="D2" s="24"/>
    </row>
    <row r="3" spans="1:4" ht="13.2" x14ac:dyDescent="0.25">
      <c r="A3" s="1" t="s">
        <v>115</v>
      </c>
      <c r="B3" s="22"/>
      <c r="C3" s="22"/>
      <c r="D3" s="25"/>
    </row>
    <row r="4" spans="1:4" ht="13.2" x14ac:dyDescent="0.25">
      <c r="A4" s="1" t="s">
        <v>116</v>
      </c>
      <c r="B4" s="22"/>
      <c r="C4" s="22"/>
      <c r="D4" s="25"/>
    </row>
    <row r="5" spans="1:4" ht="13.2" x14ac:dyDescent="0.25">
      <c r="A5" s="1" t="s">
        <v>117</v>
      </c>
      <c r="B5" s="22"/>
      <c r="C5" s="22"/>
      <c r="D5" s="25"/>
    </row>
    <row r="6" spans="1:4" x14ac:dyDescent="0.25">
      <c r="A6" s="26"/>
      <c r="B6" s="27"/>
      <c r="C6" s="27"/>
      <c r="D6" s="28"/>
    </row>
    <row r="7" spans="1:4" x14ac:dyDescent="0.25">
      <c r="A7" s="29"/>
      <c r="B7" s="29"/>
      <c r="C7" s="29"/>
      <c r="D7" s="29"/>
    </row>
    <row r="8" spans="1:4" ht="12.75" customHeight="1" x14ac:dyDescent="0.25">
      <c r="A8" s="122" t="s">
        <v>126</v>
      </c>
      <c r="B8" s="122"/>
      <c r="C8" s="123" t="s">
        <v>143</v>
      </c>
      <c r="D8" s="123"/>
    </row>
    <row r="9" spans="1:4" ht="13.2" x14ac:dyDescent="0.25">
      <c r="A9" s="122" t="s">
        <v>33</v>
      </c>
      <c r="B9" s="122"/>
      <c r="C9" s="123" t="s">
        <v>176</v>
      </c>
      <c r="D9" s="123"/>
    </row>
    <row r="10" spans="1:4" s="30" customFormat="1" x14ac:dyDescent="0.25"/>
    <row r="11" spans="1:4" s="30" customFormat="1" ht="13.2" x14ac:dyDescent="0.25">
      <c r="A11" s="124" t="s">
        <v>34</v>
      </c>
      <c r="B11" s="124"/>
      <c r="C11" s="124"/>
      <c r="D11" s="124"/>
    </row>
    <row r="12" spans="1:4" s="30" customFormat="1" ht="26.4" x14ac:dyDescent="0.25">
      <c r="A12" s="121" t="s">
        <v>48</v>
      </c>
      <c r="B12" s="121"/>
      <c r="C12" s="31" t="s">
        <v>35</v>
      </c>
      <c r="D12" s="31" t="s">
        <v>36</v>
      </c>
    </row>
    <row r="13" spans="1:4" s="30" customFormat="1" ht="13.2" customHeight="1" x14ac:dyDescent="0.25">
      <c r="A13" s="180" t="s">
        <v>169</v>
      </c>
      <c r="B13" s="181"/>
      <c r="C13" s="32" t="s">
        <v>101</v>
      </c>
      <c r="D13" s="33">
        <f>'VALOR GLOBAL'!B24</f>
        <v>3</v>
      </c>
    </row>
    <row r="14" spans="1:4" s="30" customFormat="1" ht="12.75" customHeight="1" x14ac:dyDescent="0.25">
      <c r="A14" s="128"/>
      <c r="B14" s="129"/>
      <c r="C14" s="129"/>
      <c r="D14" s="130"/>
    </row>
    <row r="15" spans="1:4" s="30" customFormat="1" ht="13.2" x14ac:dyDescent="0.25">
      <c r="A15" s="32" t="s">
        <v>2</v>
      </c>
      <c r="B15" s="122" t="s">
        <v>145</v>
      </c>
      <c r="C15" s="122"/>
      <c r="D15" s="3"/>
    </row>
    <row r="16" spans="1:4" s="30" customFormat="1" ht="13.2" x14ac:dyDescent="0.25">
      <c r="A16" s="32" t="s">
        <v>4</v>
      </c>
      <c r="B16" s="122" t="s">
        <v>37</v>
      </c>
      <c r="C16" s="122"/>
      <c r="D16" s="34" t="s">
        <v>119</v>
      </c>
    </row>
    <row r="17" spans="1:8" s="30" customFormat="1" ht="13.2" x14ac:dyDescent="0.25">
      <c r="A17" s="32" t="s">
        <v>5</v>
      </c>
      <c r="B17" s="122" t="s">
        <v>79</v>
      </c>
      <c r="C17" s="122"/>
      <c r="D17" s="4"/>
      <c r="F17" s="131"/>
      <c r="G17" s="131"/>
      <c r="H17" s="131"/>
    </row>
    <row r="18" spans="1:8" s="30" customFormat="1" ht="28.5" customHeight="1" x14ac:dyDescent="0.25">
      <c r="A18" s="32" t="s">
        <v>6</v>
      </c>
      <c r="B18" s="132" t="s">
        <v>118</v>
      </c>
      <c r="C18" s="133"/>
      <c r="D18" s="4"/>
    </row>
    <row r="19" spans="1:8" s="30" customFormat="1" ht="13.2" x14ac:dyDescent="0.25">
      <c r="A19" s="32" t="s">
        <v>7</v>
      </c>
      <c r="B19" s="122" t="s">
        <v>38</v>
      </c>
      <c r="C19" s="122"/>
      <c r="D19" s="35">
        <v>12</v>
      </c>
    </row>
    <row r="20" spans="1:8" s="30" customFormat="1" x14ac:dyDescent="0.25">
      <c r="A20" s="36"/>
      <c r="B20" s="36"/>
      <c r="C20" s="37"/>
      <c r="D20" s="36"/>
    </row>
    <row r="21" spans="1:8" s="30" customFormat="1" ht="13.2" x14ac:dyDescent="0.25">
      <c r="A21" s="134" t="s">
        <v>39</v>
      </c>
      <c r="B21" s="134"/>
      <c r="C21" s="134"/>
      <c r="D21" s="134"/>
    </row>
    <row r="22" spans="1:8" s="30" customFormat="1" ht="30" customHeight="1" x14ac:dyDescent="0.25">
      <c r="A22" s="121" t="s">
        <v>40</v>
      </c>
      <c r="B22" s="121"/>
      <c r="C22" s="121"/>
      <c r="D22" s="121"/>
    </row>
    <row r="23" spans="1:8" s="30" customFormat="1" ht="26.4" x14ac:dyDescent="0.25">
      <c r="A23" s="32">
        <v>1</v>
      </c>
      <c r="B23" s="125" t="s">
        <v>76</v>
      </c>
      <c r="C23" s="125"/>
      <c r="D23" s="35" t="s">
        <v>120</v>
      </c>
    </row>
    <row r="24" spans="1:8" s="30" customFormat="1" ht="13.2" x14ac:dyDescent="0.25">
      <c r="A24" s="32">
        <v>2</v>
      </c>
      <c r="B24" s="125" t="s">
        <v>77</v>
      </c>
      <c r="C24" s="125"/>
      <c r="D24" s="38" t="s">
        <v>122</v>
      </c>
    </row>
    <row r="25" spans="1:8" s="30" customFormat="1" ht="13.2" x14ac:dyDescent="0.25">
      <c r="A25" s="32">
        <v>3</v>
      </c>
      <c r="B25" s="125" t="s">
        <v>78</v>
      </c>
      <c r="C25" s="125"/>
      <c r="D25" s="39"/>
    </row>
    <row r="26" spans="1:8" s="30" customFormat="1" ht="26.4" x14ac:dyDescent="0.25">
      <c r="A26" s="32">
        <v>4</v>
      </c>
      <c r="B26" s="125" t="s">
        <v>41</v>
      </c>
      <c r="C26" s="125"/>
      <c r="D26" s="38" t="s">
        <v>172</v>
      </c>
    </row>
    <row r="27" spans="1:8" s="30" customFormat="1" ht="13.2" x14ac:dyDescent="0.25">
      <c r="A27" s="32">
        <v>5</v>
      </c>
      <c r="B27" s="125" t="s">
        <v>42</v>
      </c>
      <c r="C27" s="125"/>
      <c r="D27" s="3"/>
    </row>
    <row r="28" spans="1:8" s="30" customFormat="1" ht="13.2" x14ac:dyDescent="0.25">
      <c r="A28" s="40"/>
      <c r="B28" s="40"/>
      <c r="C28" s="40"/>
      <c r="D28" s="41"/>
    </row>
    <row r="29" spans="1:8" s="30" customFormat="1" ht="13.2" x14ac:dyDescent="0.25">
      <c r="A29" s="40"/>
      <c r="B29" s="40"/>
      <c r="C29" s="40"/>
      <c r="D29" s="41"/>
    </row>
    <row r="30" spans="1:8" s="30" customFormat="1" ht="13.2" x14ac:dyDescent="0.25">
      <c r="A30" s="134" t="s">
        <v>43</v>
      </c>
      <c r="B30" s="134"/>
      <c r="C30" s="134"/>
      <c r="D30" s="134"/>
    </row>
    <row r="31" spans="1:8" s="30" customFormat="1" ht="13.2" x14ac:dyDescent="0.25">
      <c r="A31" s="42">
        <v>1</v>
      </c>
      <c r="B31" s="121" t="s">
        <v>0</v>
      </c>
      <c r="C31" s="121"/>
      <c r="D31" s="42" t="s">
        <v>1</v>
      </c>
    </row>
    <row r="32" spans="1:8" s="30" customFormat="1" ht="13.2" x14ac:dyDescent="0.25">
      <c r="A32" s="43" t="s">
        <v>2</v>
      </c>
      <c r="B32" s="125" t="s">
        <v>3</v>
      </c>
      <c r="C32" s="125"/>
      <c r="D32" s="5"/>
    </row>
    <row r="33" spans="1:4" s="30" customFormat="1" ht="13.2" x14ac:dyDescent="0.25">
      <c r="A33" s="43" t="s">
        <v>4</v>
      </c>
      <c r="B33" s="125" t="s">
        <v>11</v>
      </c>
      <c r="C33" s="125"/>
      <c r="D33" s="44"/>
    </row>
    <row r="34" spans="1:4" s="30" customFormat="1" ht="15" customHeight="1" x14ac:dyDescent="0.25">
      <c r="A34" s="137" t="s">
        <v>81</v>
      </c>
      <c r="B34" s="138"/>
      <c r="C34" s="139"/>
      <c r="D34" s="45">
        <f>SUM(D32:D33)</f>
        <v>0</v>
      </c>
    </row>
    <row r="35" spans="1:4" s="30" customFormat="1" ht="24" customHeight="1" x14ac:dyDescent="0.25">
      <c r="A35" s="140" t="s">
        <v>128</v>
      </c>
      <c r="B35" s="141"/>
      <c r="C35" s="141"/>
      <c r="D35" s="141"/>
    </row>
    <row r="36" spans="1:4" s="30" customFormat="1" ht="13.2" x14ac:dyDescent="0.25">
      <c r="A36" s="135"/>
      <c r="B36" s="136"/>
      <c r="C36" s="136"/>
      <c r="D36" s="136"/>
    </row>
    <row r="37" spans="1:4" s="30" customFormat="1" ht="15" customHeight="1" x14ac:dyDescent="0.25">
      <c r="A37" s="135" t="s">
        <v>49</v>
      </c>
      <c r="B37" s="136"/>
      <c r="C37" s="136"/>
      <c r="D37" s="136"/>
    </row>
    <row r="38" spans="1:4" s="46" customFormat="1" ht="15" customHeight="1" x14ac:dyDescent="0.25">
      <c r="A38" s="135" t="s">
        <v>50</v>
      </c>
      <c r="B38" s="136"/>
      <c r="C38" s="136"/>
      <c r="D38" s="136"/>
    </row>
    <row r="39" spans="1:4" s="30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0" customFormat="1" ht="13.2" x14ac:dyDescent="0.25">
      <c r="A40" s="48" t="s">
        <v>2</v>
      </c>
      <c r="B40" s="49" t="s">
        <v>129</v>
      </c>
      <c r="C40" s="50">
        <v>8.3299999999999999E-2</v>
      </c>
      <c r="D40" s="51">
        <f>C40*D34</f>
        <v>0</v>
      </c>
    </row>
    <row r="41" spans="1:4" s="30" customFormat="1" ht="26.4" x14ac:dyDescent="0.25">
      <c r="A41" s="48" t="s">
        <v>4</v>
      </c>
      <c r="B41" s="49" t="s">
        <v>152</v>
      </c>
      <c r="C41" s="52">
        <f>(1/3)/12</f>
        <v>2.7777777777777776E-2</v>
      </c>
      <c r="D41" s="51">
        <f>D34*C41</f>
        <v>0</v>
      </c>
    </row>
    <row r="42" spans="1:4" s="30" customFormat="1" ht="13.2" x14ac:dyDescent="0.25">
      <c r="A42" s="144" t="s">
        <v>99</v>
      </c>
      <c r="B42" s="144"/>
      <c r="C42" s="53">
        <f>SUM(C40:C41)</f>
        <v>0.11107777777777778</v>
      </c>
      <c r="D42" s="54">
        <f>SUM(D40:D41)</f>
        <v>0</v>
      </c>
    </row>
    <row r="43" spans="1:4" s="30" customFormat="1" ht="26.4" x14ac:dyDescent="0.25">
      <c r="A43" s="48" t="s">
        <v>5</v>
      </c>
      <c r="B43" s="49" t="s">
        <v>100</v>
      </c>
      <c r="C43" s="52">
        <f>C42*C59</f>
        <v>3.7544288888888888E-2</v>
      </c>
      <c r="D43" s="51">
        <f>D34*C43</f>
        <v>0</v>
      </c>
    </row>
    <row r="44" spans="1:4" s="30" customFormat="1" ht="13.2" x14ac:dyDescent="0.25">
      <c r="A44" s="144" t="s">
        <v>80</v>
      </c>
      <c r="B44" s="144"/>
      <c r="C44" s="53">
        <f>SUM(C42:C43)</f>
        <v>0.14862206666666666</v>
      </c>
      <c r="D44" s="54">
        <f>SUM(D42:D43)</f>
        <v>0</v>
      </c>
    </row>
    <row r="45" spans="1:4" s="30" customFormat="1" ht="53.25" customHeight="1" x14ac:dyDescent="0.25">
      <c r="A45" s="145" t="s">
        <v>130</v>
      </c>
      <c r="B45" s="146"/>
      <c r="C45" s="146"/>
      <c r="D45" s="147"/>
    </row>
    <row r="46" spans="1:4" s="30" customFormat="1" ht="40.5" customHeight="1" x14ac:dyDescent="0.25">
      <c r="A46" s="148" t="s">
        <v>131</v>
      </c>
      <c r="B46" s="149"/>
      <c r="C46" s="149"/>
      <c r="D46" s="150"/>
    </row>
    <row r="47" spans="1:4" s="30" customFormat="1" ht="51.75" customHeight="1" x14ac:dyDescent="0.25">
      <c r="A47" s="151" t="s">
        <v>132</v>
      </c>
      <c r="B47" s="152"/>
      <c r="C47" s="152"/>
      <c r="D47" s="153"/>
    </row>
    <row r="48" spans="1:4" s="30" customFormat="1" ht="15" customHeight="1" x14ac:dyDescent="0.25">
      <c r="A48" s="55"/>
      <c r="B48" s="56"/>
      <c r="C48" s="56"/>
      <c r="D48" s="56"/>
    </row>
    <row r="49" spans="1:4" s="30" customFormat="1" ht="25.5" customHeight="1" x14ac:dyDescent="0.25">
      <c r="A49" s="142" t="s">
        <v>52</v>
      </c>
      <c r="B49" s="143"/>
      <c r="C49" s="143"/>
      <c r="D49" s="143"/>
    </row>
    <row r="50" spans="1:4" s="30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0" customFormat="1" ht="13.2" x14ac:dyDescent="0.25">
      <c r="A51" s="58" t="s">
        <v>2</v>
      </c>
      <c r="B51" s="59" t="s">
        <v>16</v>
      </c>
      <c r="C51" s="60">
        <v>0.2</v>
      </c>
      <c r="D51" s="61">
        <f>D34*C51</f>
        <v>0</v>
      </c>
    </row>
    <row r="52" spans="1:4" s="30" customFormat="1" ht="13.2" x14ac:dyDescent="0.25">
      <c r="A52" s="58" t="s">
        <v>4</v>
      </c>
      <c r="B52" s="59" t="s">
        <v>18</v>
      </c>
      <c r="C52" s="60">
        <v>2.5000000000000001E-2</v>
      </c>
      <c r="D52" s="61">
        <f>D34*C52</f>
        <v>0</v>
      </c>
    </row>
    <row r="53" spans="1:4" s="30" customFormat="1" ht="13.2" x14ac:dyDescent="0.25">
      <c r="A53" s="58" t="s">
        <v>5</v>
      </c>
      <c r="B53" s="59" t="s">
        <v>53</v>
      </c>
      <c r="C53" s="62">
        <f>'Coord. Geral'!C53</f>
        <v>0</v>
      </c>
      <c r="D53" s="61">
        <f>D34*C53</f>
        <v>0</v>
      </c>
    </row>
    <row r="54" spans="1:4" s="30" customFormat="1" ht="13.2" x14ac:dyDescent="0.25">
      <c r="A54" s="58" t="s">
        <v>6</v>
      </c>
      <c r="B54" s="59" t="s">
        <v>54</v>
      </c>
      <c r="C54" s="60">
        <v>1.4999999999999999E-2</v>
      </c>
      <c r="D54" s="61">
        <f>D34*C54</f>
        <v>0</v>
      </c>
    </row>
    <row r="55" spans="1:4" s="30" customFormat="1" ht="13.2" x14ac:dyDescent="0.25">
      <c r="A55" s="58" t="s">
        <v>7</v>
      </c>
      <c r="B55" s="59" t="s">
        <v>55</v>
      </c>
      <c r="C55" s="60">
        <v>0.01</v>
      </c>
      <c r="D55" s="61">
        <f>D34*C55</f>
        <v>0</v>
      </c>
    </row>
    <row r="56" spans="1:4" s="30" customFormat="1" ht="13.2" x14ac:dyDescent="0.25">
      <c r="A56" s="58" t="s">
        <v>8</v>
      </c>
      <c r="B56" s="59" t="s">
        <v>20</v>
      </c>
      <c r="C56" s="60">
        <v>6.0000000000000001E-3</v>
      </c>
      <c r="D56" s="61">
        <f>D34*C56</f>
        <v>0</v>
      </c>
    </row>
    <row r="57" spans="1:4" s="30" customFormat="1" ht="13.2" x14ac:dyDescent="0.25">
      <c r="A57" s="58" t="s">
        <v>9</v>
      </c>
      <c r="B57" s="59" t="s">
        <v>17</v>
      </c>
      <c r="C57" s="60">
        <v>2E-3</v>
      </c>
      <c r="D57" s="61">
        <f>D34*C57</f>
        <v>0</v>
      </c>
    </row>
    <row r="58" spans="1:4" s="30" customFormat="1" ht="13.2" x14ac:dyDescent="0.25">
      <c r="A58" s="58" t="s">
        <v>10</v>
      </c>
      <c r="B58" s="59" t="s">
        <v>19</v>
      </c>
      <c r="C58" s="60">
        <v>0.08</v>
      </c>
      <c r="D58" s="61">
        <f>D34*C58</f>
        <v>0</v>
      </c>
    </row>
    <row r="59" spans="1:4" s="30" customFormat="1" ht="13.2" x14ac:dyDescent="0.25">
      <c r="A59" s="154" t="s">
        <v>82</v>
      </c>
      <c r="B59" s="154"/>
      <c r="C59" s="63">
        <f>SUM(C51:C58)</f>
        <v>0.33800000000000002</v>
      </c>
      <c r="D59" s="64">
        <f>SUM(D51:D58)</f>
        <v>0</v>
      </c>
    </row>
    <row r="60" spans="1:4" s="30" customFormat="1" ht="27" customHeight="1" x14ac:dyDescent="0.25">
      <c r="A60" s="145" t="s">
        <v>133</v>
      </c>
      <c r="B60" s="146"/>
      <c r="C60" s="146"/>
      <c r="D60" s="147"/>
    </row>
    <row r="61" spans="1:4" s="30" customFormat="1" ht="27" customHeight="1" x14ac:dyDescent="0.25">
      <c r="A61" s="155" t="s">
        <v>134</v>
      </c>
      <c r="B61" s="156"/>
      <c r="C61" s="156"/>
      <c r="D61" s="157"/>
    </row>
    <row r="62" spans="1:4" s="30" customFormat="1" ht="27" customHeight="1" x14ac:dyDescent="0.25">
      <c r="A62" s="151" t="s">
        <v>135</v>
      </c>
      <c r="B62" s="152"/>
      <c r="C62" s="152"/>
      <c r="D62" s="153"/>
    </row>
    <row r="63" spans="1:4" s="30" customFormat="1" ht="15" customHeight="1" x14ac:dyDescent="0.25">
      <c r="A63" s="56"/>
      <c r="B63" s="56"/>
      <c r="C63" s="56"/>
      <c r="D63" s="56"/>
    </row>
    <row r="64" spans="1:4" s="30" customFormat="1" ht="15" customHeight="1" x14ac:dyDescent="0.25">
      <c r="A64" s="142" t="s">
        <v>59</v>
      </c>
      <c r="B64" s="143"/>
      <c r="C64" s="143"/>
      <c r="D64" s="143"/>
    </row>
    <row r="65" spans="1:4" s="30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0" customFormat="1" ht="13.2" x14ac:dyDescent="0.25">
      <c r="A66" s="32" t="s">
        <v>2</v>
      </c>
      <c r="B66" s="66" t="s">
        <v>146</v>
      </c>
      <c r="C66" s="5">
        <f>'Coord. Geral'!C66</f>
        <v>0</v>
      </c>
      <c r="D66" s="8">
        <f>IF((C66*22*2)-(D32*6%)&gt;0,(C66*22*2)-(D32*6%),0)</f>
        <v>0</v>
      </c>
    </row>
    <row r="67" spans="1:4" s="30" customFormat="1" ht="39.6" x14ac:dyDescent="0.25">
      <c r="A67" s="32" t="s">
        <v>4</v>
      </c>
      <c r="B67" s="67" t="s">
        <v>153</v>
      </c>
      <c r="C67" s="5">
        <f>'Coord. Geral'!C67</f>
        <v>0</v>
      </c>
      <c r="D67" s="8">
        <f>C67*22</f>
        <v>0</v>
      </c>
    </row>
    <row r="68" spans="1:4" s="30" customFormat="1" ht="39.6" x14ac:dyDescent="0.25">
      <c r="A68" s="32" t="s">
        <v>5</v>
      </c>
      <c r="B68" s="66" t="s">
        <v>154</v>
      </c>
      <c r="C68" s="159">
        <f>'Coord. Geral'!C68:D68</f>
        <v>0</v>
      </c>
      <c r="D68" s="160"/>
    </row>
    <row r="69" spans="1:4" s="30" customFormat="1" ht="23.4" x14ac:dyDescent="0.25">
      <c r="A69" s="32" t="s">
        <v>6</v>
      </c>
      <c r="B69" s="66" t="s">
        <v>136</v>
      </c>
      <c r="C69" s="159">
        <f>'Coord. Geral'!C69:D69</f>
        <v>0</v>
      </c>
      <c r="D69" s="160"/>
    </row>
    <row r="70" spans="1:4" s="30" customFormat="1" ht="13.2" x14ac:dyDescent="0.25">
      <c r="A70" s="68"/>
      <c r="B70" s="69" t="s">
        <v>83</v>
      </c>
      <c r="C70" s="163">
        <f>D66+D67+C68+C69</f>
        <v>0</v>
      </c>
      <c r="D70" s="164"/>
    </row>
    <row r="71" spans="1:4" s="30" customFormat="1" ht="24.6" customHeight="1" x14ac:dyDescent="0.25">
      <c r="A71" s="165" t="s">
        <v>147</v>
      </c>
      <c r="B71" s="166"/>
      <c r="C71" s="166"/>
      <c r="D71" s="166"/>
    </row>
    <row r="72" spans="1:4" s="30" customFormat="1" ht="29.25" customHeight="1" x14ac:dyDescent="0.25">
      <c r="A72" s="142" t="s">
        <v>60</v>
      </c>
      <c r="B72" s="143"/>
      <c r="C72" s="143"/>
      <c r="D72" s="143"/>
    </row>
    <row r="73" spans="1:4" s="30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0" customFormat="1" ht="26.4" x14ac:dyDescent="0.25">
      <c r="A74" s="35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0" customFormat="1" ht="13.2" x14ac:dyDescent="0.25">
      <c r="A75" s="35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0" customFormat="1" ht="13.2" x14ac:dyDescent="0.25">
      <c r="A76" s="35" t="s">
        <v>61</v>
      </c>
      <c r="B76" s="70" t="s">
        <v>12</v>
      </c>
      <c r="C76" s="15" t="s">
        <v>63</v>
      </c>
      <c r="D76" s="11">
        <f>C70</f>
        <v>0</v>
      </c>
    </row>
    <row r="77" spans="1:4" s="30" customFormat="1" ht="13.2" x14ac:dyDescent="0.25">
      <c r="A77" s="158" t="s">
        <v>84</v>
      </c>
      <c r="B77" s="158"/>
      <c r="C77" s="14" t="s">
        <v>63</v>
      </c>
      <c r="D77" s="13">
        <f>SUM(D74:D76)</f>
        <v>0</v>
      </c>
    </row>
    <row r="78" spans="1:4" s="30" customFormat="1" x14ac:dyDescent="0.25">
      <c r="A78" s="71"/>
      <c r="B78" s="72"/>
      <c r="C78" s="72"/>
      <c r="D78" s="72"/>
    </row>
    <row r="79" spans="1:4" s="30" customFormat="1" x14ac:dyDescent="0.25">
      <c r="A79" s="71"/>
      <c r="B79" s="72"/>
      <c r="C79" s="72"/>
      <c r="D79" s="72"/>
    </row>
    <row r="80" spans="1:4" s="30" customFormat="1" ht="27" customHeight="1" x14ac:dyDescent="0.25">
      <c r="A80" s="142" t="s">
        <v>85</v>
      </c>
      <c r="B80" s="143"/>
      <c r="C80" s="143"/>
      <c r="D80" s="143"/>
    </row>
    <row r="81" spans="1:4" s="30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0" customFormat="1" ht="13.2" x14ac:dyDescent="0.25">
      <c r="A82" s="35" t="s">
        <v>2</v>
      </c>
      <c r="B82" s="73" t="s">
        <v>22</v>
      </c>
      <c r="C82" s="6">
        <f>'Coord. Geral'!C82</f>
        <v>4.1999999999999997E-3</v>
      </c>
      <c r="D82" s="11">
        <f t="shared" ref="D82:D87" si="0">D$34*C82</f>
        <v>0</v>
      </c>
    </row>
    <row r="83" spans="1:4" s="30" customFormat="1" ht="51" customHeight="1" x14ac:dyDescent="0.25">
      <c r="A83" s="35" t="s">
        <v>4</v>
      </c>
      <c r="B83" s="73" t="s">
        <v>148</v>
      </c>
      <c r="C83" s="6">
        <f>'Coord. Geral'!C83</f>
        <v>3.3599999999999998E-4</v>
      </c>
      <c r="D83" s="11">
        <f t="shared" si="0"/>
        <v>0</v>
      </c>
    </row>
    <row r="84" spans="1:4" s="30" customFormat="1" ht="75.599999999999994" x14ac:dyDescent="0.25">
      <c r="A84" s="35" t="s">
        <v>5</v>
      </c>
      <c r="B84" s="73" t="s">
        <v>149</v>
      </c>
      <c r="C84" s="6">
        <f>'Coord. Geral'!C84</f>
        <v>5.6784000000000001E-4</v>
      </c>
      <c r="D84" s="11">
        <f t="shared" si="0"/>
        <v>0</v>
      </c>
    </row>
    <row r="85" spans="1:4" s="30" customFormat="1" ht="13.2" x14ac:dyDescent="0.25">
      <c r="A85" s="35" t="s">
        <v>6</v>
      </c>
      <c r="B85" s="73" t="s">
        <v>23</v>
      </c>
      <c r="C85" s="6">
        <f>'Coord. Geral'!C85</f>
        <v>1.9400000000000001E-2</v>
      </c>
      <c r="D85" s="11">
        <f t="shared" si="0"/>
        <v>0</v>
      </c>
    </row>
    <row r="86" spans="1:4" s="30" customFormat="1" ht="76.8" x14ac:dyDescent="0.25">
      <c r="A86" s="35" t="s">
        <v>7</v>
      </c>
      <c r="B86" s="73" t="s">
        <v>150</v>
      </c>
      <c r="C86" s="6">
        <f>'Coord. Geral'!C86</f>
        <v>6.5572000000000009E-3</v>
      </c>
      <c r="D86" s="11">
        <f t="shared" si="0"/>
        <v>0</v>
      </c>
    </row>
    <row r="87" spans="1:4" s="30" customFormat="1" ht="75.599999999999994" x14ac:dyDescent="0.25">
      <c r="A87" s="35" t="s">
        <v>8</v>
      </c>
      <c r="B87" s="73" t="s">
        <v>151</v>
      </c>
      <c r="C87" s="6">
        <f>'Coord. Geral'!C87</f>
        <v>2.6228800000000002E-3</v>
      </c>
      <c r="D87" s="11">
        <f t="shared" si="0"/>
        <v>0</v>
      </c>
    </row>
    <row r="88" spans="1:4" s="30" customFormat="1" ht="13.2" x14ac:dyDescent="0.25">
      <c r="A88" s="158" t="s">
        <v>86</v>
      </c>
      <c r="B88" s="158"/>
      <c r="C88" s="16">
        <f>SUM(C82:C87)</f>
        <v>3.3683919999999999E-2</v>
      </c>
      <c r="D88" s="13">
        <f>SUM(D82:D87)</f>
        <v>0</v>
      </c>
    </row>
    <row r="89" spans="1:4" s="30" customFormat="1" ht="13.2" x14ac:dyDescent="0.25">
      <c r="A89" s="55"/>
      <c r="B89" s="56"/>
      <c r="C89" s="56"/>
      <c r="D89" s="56"/>
    </row>
    <row r="90" spans="1:4" s="30" customFormat="1" ht="13.2" x14ac:dyDescent="0.25">
      <c r="A90" s="142" t="s">
        <v>64</v>
      </c>
      <c r="B90" s="143"/>
      <c r="C90" s="143"/>
      <c r="D90" s="143"/>
    </row>
    <row r="91" spans="1:4" s="30" customFormat="1" x14ac:dyDescent="0.25"/>
    <row r="92" spans="1:4" s="30" customFormat="1" ht="51" customHeight="1" x14ac:dyDescent="0.25">
      <c r="A92" s="167" t="s">
        <v>137</v>
      </c>
      <c r="B92" s="168"/>
      <c r="C92" s="168"/>
      <c r="D92" s="169"/>
    </row>
    <row r="93" spans="1:4" s="30" customFormat="1" ht="13.2" x14ac:dyDescent="0.25">
      <c r="A93" s="74"/>
      <c r="B93" s="75"/>
      <c r="C93" s="75"/>
      <c r="D93" s="75"/>
    </row>
    <row r="94" spans="1:4" s="30" customFormat="1" ht="24.75" customHeight="1" x14ac:dyDescent="0.25">
      <c r="A94" s="142" t="s">
        <v>87</v>
      </c>
      <c r="B94" s="143"/>
      <c r="C94" s="143"/>
      <c r="D94" s="143"/>
    </row>
    <row r="95" spans="1:4" s="30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0" customFormat="1" ht="52.8" x14ac:dyDescent="0.25">
      <c r="A96" s="35" t="s">
        <v>2</v>
      </c>
      <c r="B96" s="70" t="s">
        <v>138</v>
      </c>
      <c r="C96" s="7">
        <f>(1+1/12+1/12+(1/3)/12)/12</f>
        <v>9.9537037037037021E-2</v>
      </c>
      <c r="D96" s="11">
        <f t="shared" ref="D96:D101" si="1">D$34*C96</f>
        <v>0</v>
      </c>
    </row>
    <row r="97" spans="1:4" s="30" customFormat="1" ht="26.4" x14ac:dyDescent="0.25">
      <c r="A97" s="35" t="s">
        <v>4</v>
      </c>
      <c r="B97" s="70" t="s">
        <v>89</v>
      </c>
      <c r="C97" s="10">
        <f>'Coord. Geral'!C97</f>
        <v>0</v>
      </c>
      <c r="D97" s="11">
        <f t="shared" si="1"/>
        <v>0</v>
      </c>
    </row>
    <row r="98" spans="1:4" s="30" customFormat="1" ht="26.4" x14ac:dyDescent="0.25">
      <c r="A98" s="35" t="s">
        <v>5</v>
      </c>
      <c r="B98" s="70" t="s">
        <v>90</v>
      </c>
      <c r="C98" s="10">
        <f>'Coord. Geral'!C98</f>
        <v>0</v>
      </c>
      <c r="D98" s="11">
        <f t="shared" si="1"/>
        <v>0</v>
      </c>
    </row>
    <row r="99" spans="1:4" s="30" customFormat="1" ht="26.4" x14ac:dyDescent="0.25">
      <c r="A99" s="35" t="s">
        <v>6</v>
      </c>
      <c r="B99" s="70" t="s">
        <v>91</v>
      </c>
      <c r="C99" s="10">
        <f>'Coord. Geral'!C99</f>
        <v>0</v>
      </c>
      <c r="D99" s="11">
        <f t="shared" si="1"/>
        <v>0</v>
      </c>
    </row>
    <row r="100" spans="1:4" s="30" customFormat="1" ht="26.4" x14ac:dyDescent="0.25">
      <c r="A100" s="35" t="s">
        <v>7</v>
      </c>
      <c r="B100" s="70" t="s">
        <v>92</v>
      </c>
      <c r="C100" s="10">
        <f>'Coord. Geral'!C100</f>
        <v>0</v>
      </c>
      <c r="D100" s="11">
        <f t="shared" si="1"/>
        <v>0</v>
      </c>
    </row>
    <row r="101" spans="1:4" s="30" customFormat="1" ht="26.4" x14ac:dyDescent="0.25">
      <c r="A101" s="35" t="s">
        <v>8</v>
      </c>
      <c r="B101" s="70" t="s">
        <v>93</v>
      </c>
      <c r="C101" s="10">
        <f>'Coord. Geral'!C101</f>
        <v>0</v>
      </c>
      <c r="D101" s="11">
        <f t="shared" si="1"/>
        <v>0</v>
      </c>
    </row>
    <row r="102" spans="1:4" s="30" customFormat="1" ht="13.2" x14ac:dyDescent="0.25">
      <c r="A102" s="158" t="s">
        <v>88</v>
      </c>
      <c r="B102" s="158"/>
      <c r="C102" s="17">
        <f>SUM(C96:C101)</f>
        <v>9.9537037037037021E-2</v>
      </c>
      <c r="D102" s="13">
        <f>SUM(D96:D101)</f>
        <v>0</v>
      </c>
    </row>
    <row r="103" spans="1:4" s="30" customFormat="1" ht="13.2" x14ac:dyDescent="0.25">
      <c r="A103" s="55"/>
      <c r="B103" s="56"/>
      <c r="C103" s="56"/>
      <c r="D103" s="56"/>
    </row>
    <row r="104" spans="1:4" s="30" customFormat="1" ht="26.25" customHeight="1" x14ac:dyDescent="0.25">
      <c r="A104" s="142" t="s">
        <v>94</v>
      </c>
      <c r="B104" s="143"/>
      <c r="C104" s="143"/>
      <c r="D104" s="143"/>
    </row>
    <row r="105" spans="1:4" s="30" customFormat="1" ht="26.4" x14ac:dyDescent="0.25">
      <c r="A105" s="69">
        <v>4</v>
      </c>
      <c r="B105" s="69" t="s">
        <v>66</v>
      </c>
      <c r="C105" s="69" t="s">
        <v>15</v>
      </c>
      <c r="D105" s="69" t="s">
        <v>1</v>
      </c>
    </row>
    <row r="106" spans="1:4" s="30" customFormat="1" ht="13.2" x14ac:dyDescent="0.25">
      <c r="A106" s="35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0" customFormat="1" ht="13.2" x14ac:dyDescent="0.25">
      <c r="A107" s="158" t="s">
        <v>95</v>
      </c>
      <c r="B107" s="158"/>
      <c r="C107" s="14" t="s">
        <v>63</v>
      </c>
      <c r="D107" s="13">
        <f>SUM(D106:D106)</f>
        <v>0</v>
      </c>
    </row>
    <row r="108" spans="1:4" s="30" customFormat="1" ht="13.2" x14ac:dyDescent="0.25">
      <c r="A108" s="55"/>
      <c r="B108" s="56"/>
      <c r="C108" s="56"/>
      <c r="D108" s="56"/>
    </row>
    <row r="109" spans="1:4" s="30" customFormat="1" ht="13.2" x14ac:dyDescent="0.25">
      <c r="A109" s="142" t="s">
        <v>67</v>
      </c>
      <c r="B109" s="143"/>
      <c r="C109" s="143"/>
      <c r="D109" s="143"/>
    </row>
    <row r="110" spans="1:4" s="30" customFormat="1" ht="13.2" x14ac:dyDescent="0.25">
      <c r="A110" s="42">
        <v>5</v>
      </c>
      <c r="B110" s="171" t="s">
        <v>13</v>
      </c>
      <c r="C110" s="171"/>
      <c r="D110" s="42" t="s">
        <v>1</v>
      </c>
    </row>
    <row r="111" spans="1:4" s="30" customFormat="1" ht="13.2" x14ac:dyDescent="0.25">
      <c r="A111" s="119" t="s">
        <v>2</v>
      </c>
      <c r="B111" s="182" t="s">
        <v>11</v>
      </c>
      <c r="C111" s="182"/>
      <c r="D111" s="120">
        <f>'Coord. Geral'!D111</f>
        <v>0</v>
      </c>
    </row>
    <row r="112" spans="1:4" s="30" customFormat="1" ht="13.2" x14ac:dyDescent="0.25">
      <c r="A112" s="76"/>
      <c r="B112" s="144" t="s">
        <v>97</v>
      </c>
      <c r="C112" s="144"/>
      <c r="D112" s="45">
        <f>SUM(D111:D111)</f>
        <v>0</v>
      </c>
    </row>
    <row r="113" spans="1:4" s="30" customFormat="1" x14ac:dyDescent="0.25">
      <c r="A113" s="173" t="s">
        <v>139</v>
      </c>
      <c r="B113" s="174"/>
      <c r="C113" s="174"/>
      <c r="D113" s="174"/>
    </row>
    <row r="114" spans="1:4" s="30" customFormat="1" ht="13.2" x14ac:dyDescent="0.25">
      <c r="A114" s="175"/>
      <c r="B114" s="176"/>
      <c r="C114" s="176"/>
      <c r="D114" s="176"/>
    </row>
    <row r="115" spans="1:4" s="77" customFormat="1" ht="13.2" x14ac:dyDescent="0.25">
      <c r="A115" s="177" t="s">
        <v>68</v>
      </c>
      <c r="B115" s="177"/>
      <c r="C115" s="177"/>
      <c r="D115" s="177"/>
    </row>
    <row r="116" spans="1:4" s="30" customFormat="1" ht="13.2" x14ac:dyDescent="0.25">
      <c r="A116" s="69">
        <v>6</v>
      </c>
      <c r="B116" s="69" t="s">
        <v>24</v>
      </c>
      <c r="C116" s="69" t="s">
        <v>15</v>
      </c>
      <c r="D116" s="69" t="s">
        <v>1</v>
      </c>
    </row>
    <row r="117" spans="1:4" s="30" customFormat="1" ht="13.2" x14ac:dyDescent="0.25">
      <c r="A117" s="32" t="s">
        <v>2</v>
      </c>
      <c r="B117" s="66" t="s">
        <v>25</v>
      </c>
      <c r="C117" s="10">
        <f>'Coord. Geral'!C117</f>
        <v>0</v>
      </c>
      <c r="D117" s="8">
        <f>(D34+D77+D88+D107+D112)*C117</f>
        <v>0</v>
      </c>
    </row>
    <row r="118" spans="1:4" s="30" customFormat="1" ht="13.2" x14ac:dyDescent="0.25">
      <c r="A118" s="32" t="s">
        <v>4</v>
      </c>
      <c r="B118" s="66" t="s">
        <v>27</v>
      </c>
      <c r="C118" s="10">
        <f>'Coord. Geral'!C118</f>
        <v>0</v>
      </c>
      <c r="D118" s="8">
        <f>(D34+D77+D88+D107+D112+D117)*C118</f>
        <v>0</v>
      </c>
    </row>
    <row r="119" spans="1:4" s="30" customFormat="1" ht="13.2" x14ac:dyDescent="0.25">
      <c r="A119" s="32" t="s">
        <v>5</v>
      </c>
      <c r="B119" s="66" t="s">
        <v>26</v>
      </c>
      <c r="C119" s="18">
        <f>SUM(C120:C122)</f>
        <v>0</v>
      </c>
      <c r="D119" s="9">
        <f>((D134+D117+D118)/(1-C119))*C119</f>
        <v>0</v>
      </c>
    </row>
    <row r="120" spans="1:4" s="30" customFormat="1" ht="13.2" x14ac:dyDescent="0.25">
      <c r="A120" s="66"/>
      <c r="B120" s="66" t="s">
        <v>44</v>
      </c>
      <c r="C120" s="10">
        <f>'Coord. Geral'!C120</f>
        <v>0</v>
      </c>
      <c r="D120" s="8">
        <f>((D134+D117+D118)/(1-C119))*C120</f>
        <v>0</v>
      </c>
    </row>
    <row r="121" spans="1:4" s="30" customFormat="1" ht="13.2" x14ac:dyDescent="0.25">
      <c r="A121" s="66"/>
      <c r="B121" s="66" t="s">
        <v>45</v>
      </c>
      <c r="C121" s="10">
        <f>'Coord. Geral'!C121</f>
        <v>0</v>
      </c>
      <c r="D121" s="8">
        <f>((D134+D117+D118)/(1-C119))*C121</f>
        <v>0</v>
      </c>
    </row>
    <row r="122" spans="1:4" s="30" customFormat="1" ht="13.2" x14ac:dyDescent="0.25">
      <c r="A122" s="66"/>
      <c r="B122" s="66" t="s">
        <v>46</v>
      </c>
      <c r="C122" s="10">
        <f>'Coord. Geral'!C122</f>
        <v>0</v>
      </c>
      <c r="D122" s="8">
        <f>((D134+D117+D118)/(1-C119))*C122</f>
        <v>0</v>
      </c>
    </row>
    <row r="123" spans="1:4" s="30" customFormat="1" ht="13.2" x14ac:dyDescent="0.25">
      <c r="A123" s="68"/>
      <c r="B123" s="69" t="s">
        <v>98</v>
      </c>
      <c r="C123" s="17"/>
      <c r="D123" s="13">
        <f>D117+D118+D119</f>
        <v>0</v>
      </c>
    </row>
    <row r="124" spans="1:4" s="30" customFormat="1" ht="13.2" x14ac:dyDescent="0.25">
      <c r="A124" s="78" t="s">
        <v>140</v>
      </c>
      <c r="B124" s="79"/>
      <c r="C124" s="79"/>
      <c r="D124" s="46"/>
    </row>
    <row r="125" spans="1:4" s="30" customFormat="1" ht="13.2" x14ac:dyDescent="0.25">
      <c r="A125" s="78" t="s">
        <v>141</v>
      </c>
      <c r="B125" s="46"/>
      <c r="C125" s="46"/>
      <c r="D125" s="46"/>
    </row>
    <row r="126" spans="1:4" s="30" customFormat="1" x14ac:dyDescent="0.25">
      <c r="A126" s="46"/>
      <c r="B126" s="46"/>
      <c r="C126" s="46"/>
      <c r="D126" s="46"/>
    </row>
    <row r="127" spans="1:4" s="30" customFormat="1" ht="13.2" x14ac:dyDescent="0.25">
      <c r="A127" s="177" t="s">
        <v>69</v>
      </c>
      <c r="B127" s="177"/>
      <c r="C127" s="177"/>
      <c r="D127" s="177"/>
    </row>
    <row r="128" spans="1:4" s="30" customFormat="1" ht="24" customHeight="1" x14ac:dyDescent="0.25">
      <c r="A128" s="68"/>
      <c r="B128" s="158" t="s">
        <v>28</v>
      </c>
      <c r="C128" s="158"/>
      <c r="D128" s="69" t="s">
        <v>29</v>
      </c>
    </row>
    <row r="129" spans="1:4" s="30" customFormat="1" ht="13.2" x14ac:dyDescent="0.25">
      <c r="A129" s="35" t="s">
        <v>2</v>
      </c>
      <c r="B129" s="170" t="s">
        <v>30</v>
      </c>
      <c r="C129" s="170"/>
      <c r="D129" s="11">
        <f>D34</f>
        <v>0</v>
      </c>
    </row>
    <row r="130" spans="1:4" s="30" customFormat="1" ht="13.2" x14ac:dyDescent="0.25">
      <c r="A130" s="35" t="s">
        <v>4</v>
      </c>
      <c r="B130" s="170" t="s">
        <v>70</v>
      </c>
      <c r="C130" s="170"/>
      <c r="D130" s="11">
        <f>D77</f>
        <v>0</v>
      </c>
    </row>
    <row r="131" spans="1:4" s="30" customFormat="1" ht="13.2" x14ac:dyDescent="0.25">
      <c r="A131" s="35" t="s">
        <v>5</v>
      </c>
      <c r="B131" s="170" t="s">
        <v>71</v>
      </c>
      <c r="C131" s="170"/>
      <c r="D131" s="11">
        <f>D88</f>
        <v>0</v>
      </c>
    </row>
    <row r="132" spans="1:4" s="80" customFormat="1" ht="24" customHeight="1" x14ac:dyDescent="0.3">
      <c r="A132" s="35" t="s">
        <v>6</v>
      </c>
      <c r="B132" s="170" t="s">
        <v>72</v>
      </c>
      <c r="C132" s="170"/>
      <c r="D132" s="11">
        <f>D107</f>
        <v>0</v>
      </c>
    </row>
    <row r="133" spans="1:4" s="30" customFormat="1" ht="13.2" x14ac:dyDescent="0.25">
      <c r="A133" s="35" t="s">
        <v>7</v>
      </c>
      <c r="B133" s="170" t="s">
        <v>73</v>
      </c>
      <c r="C133" s="170"/>
      <c r="D133" s="11">
        <f>D111</f>
        <v>0</v>
      </c>
    </row>
    <row r="134" spans="1:4" s="30" customFormat="1" ht="16.5" customHeight="1" x14ac:dyDescent="0.25">
      <c r="A134" s="158" t="s">
        <v>74</v>
      </c>
      <c r="B134" s="158"/>
      <c r="C134" s="158"/>
      <c r="D134" s="13">
        <f>SUM(D129:D133)</f>
        <v>0</v>
      </c>
    </row>
    <row r="135" spans="1:4" s="30" customFormat="1" ht="13.2" x14ac:dyDescent="0.25">
      <c r="A135" s="35" t="s">
        <v>8</v>
      </c>
      <c r="B135" s="179" t="s">
        <v>75</v>
      </c>
      <c r="C135" s="179"/>
      <c r="D135" s="11">
        <f>D123</f>
        <v>0</v>
      </c>
    </row>
    <row r="136" spans="1:4" s="30" customFormat="1" ht="16.5" customHeight="1" x14ac:dyDescent="0.25">
      <c r="A136" s="158" t="s">
        <v>31</v>
      </c>
      <c r="B136" s="158"/>
      <c r="C136" s="158"/>
      <c r="D136" s="13">
        <f>TRUNC((D134+D135),2)</f>
        <v>0</v>
      </c>
    </row>
    <row r="137" spans="1:4" s="30" customFormat="1" ht="12.75" customHeight="1" x14ac:dyDescent="0.25">
      <c r="A137" s="178" t="s">
        <v>102</v>
      </c>
      <c r="B137" s="178"/>
      <c r="C137" s="178"/>
      <c r="D137" s="178"/>
    </row>
    <row r="138" spans="1:4" hidden="1" x14ac:dyDescent="0.25"/>
    <row r="139" spans="1:4" hidden="1" x14ac:dyDescent="0.25"/>
    <row r="140" spans="1:4" hidden="1" x14ac:dyDescent="0.25"/>
    <row r="141" spans="1:4" hidden="1" x14ac:dyDescent="0.25">
      <c r="C141" s="81"/>
    </row>
    <row r="142" spans="1:4" hidden="1" x14ac:dyDescent="0.25"/>
    <row r="143" spans="1:4" hidden="1" x14ac:dyDescent="0.25"/>
    <row r="144" spans="1: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t="12" customHeight="1" x14ac:dyDescent="0.25"/>
  </sheetData>
  <sheetProtection formatCells="0" formatColumns="0" formatRows="0" insertColumns="0" insertRows="0"/>
  <mergeCells count="73">
    <mergeCell ref="A136:C136"/>
    <mergeCell ref="A137:D137"/>
    <mergeCell ref="B130:C130"/>
    <mergeCell ref="B131:C131"/>
    <mergeCell ref="B132:C132"/>
    <mergeCell ref="B133:C133"/>
    <mergeCell ref="A134:C134"/>
    <mergeCell ref="B135:C135"/>
    <mergeCell ref="B129:C129"/>
    <mergeCell ref="A104:D104"/>
    <mergeCell ref="A107:B107"/>
    <mergeCell ref="A109:D109"/>
    <mergeCell ref="B110:C110"/>
    <mergeCell ref="B111:C111"/>
    <mergeCell ref="B112:C112"/>
    <mergeCell ref="A113:D113"/>
    <mergeCell ref="A114:D114"/>
    <mergeCell ref="A115:D115"/>
    <mergeCell ref="A127:D127"/>
    <mergeCell ref="B128:C128"/>
    <mergeCell ref="A102:B102"/>
    <mergeCell ref="C68:D68"/>
    <mergeCell ref="C69:D69"/>
    <mergeCell ref="C70:D70"/>
    <mergeCell ref="A71:D71"/>
    <mergeCell ref="A72:D72"/>
    <mergeCell ref="A77:B77"/>
    <mergeCell ref="A80:D80"/>
    <mergeCell ref="A88:B88"/>
    <mergeCell ref="A90:D90"/>
    <mergeCell ref="A92:D92"/>
    <mergeCell ref="A94:D94"/>
    <mergeCell ref="A64:D64"/>
    <mergeCell ref="A38:D38"/>
    <mergeCell ref="A42:B42"/>
    <mergeCell ref="A44:B44"/>
    <mergeCell ref="A45:D45"/>
    <mergeCell ref="A46:D46"/>
    <mergeCell ref="A47:D47"/>
    <mergeCell ref="A49:D49"/>
    <mergeCell ref="A59:B59"/>
    <mergeCell ref="A60:D60"/>
    <mergeCell ref="A61:D61"/>
    <mergeCell ref="A62:D62"/>
    <mergeCell ref="A37:D37"/>
    <mergeCell ref="B24:C24"/>
    <mergeCell ref="B25:C25"/>
    <mergeCell ref="B26:C26"/>
    <mergeCell ref="B27:C27"/>
    <mergeCell ref="A30:D30"/>
    <mergeCell ref="B31:C31"/>
    <mergeCell ref="B32:C32"/>
    <mergeCell ref="B33:C33"/>
    <mergeCell ref="A34:C34"/>
    <mergeCell ref="A35:D35"/>
    <mergeCell ref="A36:D36"/>
    <mergeCell ref="F17:H17"/>
    <mergeCell ref="B18:C18"/>
    <mergeCell ref="B19:C19"/>
    <mergeCell ref="A21:D21"/>
    <mergeCell ref="A22:D22"/>
    <mergeCell ref="B23:C23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scale="78" fitToHeight="3" orientation="portrait" r:id="rId1"/>
  <rowBreaks count="3" manualBreakCount="3">
    <brk id="36" max="3" man="1"/>
    <brk id="62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2"/>
  <sheetViews>
    <sheetView view="pageBreakPreview" zoomScaleNormal="100" zoomScaleSheetLayoutView="100" workbookViewId="0">
      <selection activeCell="A13" sqref="A13:B13"/>
    </sheetView>
  </sheetViews>
  <sheetFormatPr defaultColWidth="0" defaultRowHeight="12" customHeight="1" zeroHeight="1" x14ac:dyDescent="0.25"/>
  <cols>
    <col min="1" max="1" width="5" style="21" customWidth="1"/>
    <col min="2" max="2" width="40.109375" style="21" customWidth="1"/>
    <col min="3" max="3" width="18" style="21" customWidth="1"/>
    <col min="4" max="4" width="18.21875" style="21" customWidth="1"/>
    <col min="5" max="5" width="6" style="21" hidden="1"/>
    <col min="6" max="16381" width="9.109375" style="21" hidden="1"/>
    <col min="16382" max="16384" width="8.5546875" style="21" hidden="1"/>
  </cols>
  <sheetData>
    <row r="1" spans="1:4" ht="13.2" x14ac:dyDescent="0.25">
      <c r="A1" s="1" t="s">
        <v>113</v>
      </c>
      <c r="B1" s="19"/>
      <c r="C1" s="19"/>
      <c r="D1" s="20"/>
    </row>
    <row r="2" spans="1:4" ht="13.2" x14ac:dyDescent="0.25">
      <c r="A2" s="1" t="s">
        <v>114</v>
      </c>
      <c r="B2" s="22"/>
      <c r="C2" s="23"/>
      <c r="D2" s="24"/>
    </row>
    <row r="3" spans="1:4" ht="13.2" x14ac:dyDescent="0.25">
      <c r="A3" s="1" t="s">
        <v>115</v>
      </c>
      <c r="B3" s="22"/>
      <c r="C3" s="22"/>
      <c r="D3" s="25"/>
    </row>
    <row r="4" spans="1:4" ht="13.2" x14ac:dyDescent="0.25">
      <c r="A4" s="1" t="s">
        <v>116</v>
      </c>
      <c r="B4" s="22"/>
      <c r="C4" s="22"/>
      <c r="D4" s="25"/>
    </row>
    <row r="5" spans="1:4" ht="13.2" x14ac:dyDescent="0.25">
      <c r="A5" s="1" t="s">
        <v>117</v>
      </c>
      <c r="B5" s="22"/>
      <c r="C5" s="22"/>
      <c r="D5" s="25"/>
    </row>
    <row r="6" spans="1:4" x14ac:dyDescent="0.25">
      <c r="A6" s="26"/>
      <c r="B6" s="27"/>
      <c r="C6" s="27"/>
      <c r="D6" s="28"/>
    </row>
    <row r="7" spans="1:4" x14ac:dyDescent="0.25">
      <c r="A7" s="29"/>
      <c r="B7" s="29"/>
      <c r="C7" s="29"/>
      <c r="D7" s="29"/>
    </row>
    <row r="8" spans="1:4" ht="12.75" customHeight="1" x14ac:dyDescent="0.25">
      <c r="A8" s="122" t="s">
        <v>126</v>
      </c>
      <c r="B8" s="122"/>
      <c r="C8" s="123" t="s">
        <v>143</v>
      </c>
      <c r="D8" s="123"/>
    </row>
    <row r="9" spans="1:4" ht="13.2" x14ac:dyDescent="0.25">
      <c r="A9" s="122" t="s">
        <v>33</v>
      </c>
      <c r="B9" s="122"/>
      <c r="C9" s="123" t="s">
        <v>176</v>
      </c>
      <c r="D9" s="123"/>
    </row>
    <row r="10" spans="1:4" s="30" customFormat="1" x14ac:dyDescent="0.25"/>
    <row r="11" spans="1:4" s="30" customFormat="1" ht="13.2" x14ac:dyDescent="0.25">
      <c r="A11" s="124" t="s">
        <v>34</v>
      </c>
      <c r="B11" s="124"/>
      <c r="C11" s="124"/>
      <c r="D11" s="124"/>
    </row>
    <row r="12" spans="1:4" s="30" customFormat="1" ht="26.4" x14ac:dyDescent="0.25">
      <c r="A12" s="121" t="s">
        <v>48</v>
      </c>
      <c r="B12" s="121"/>
      <c r="C12" s="31" t="s">
        <v>35</v>
      </c>
      <c r="D12" s="31" t="s">
        <v>36</v>
      </c>
    </row>
    <row r="13" spans="1:4" s="30" customFormat="1" ht="13.2" customHeight="1" x14ac:dyDescent="0.25">
      <c r="A13" s="180" t="s">
        <v>142</v>
      </c>
      <c r="B13" s="181"/>
      <c r="C13" s="32" t="s">
        <v>101</v>
      </c>
      <c r="D13" s="33">
        <f>'VALOR GLOBAL'!B28</f>
        <v>1</v>
      </c>
    </row>
    <row r="14" spans="1:4" s="30" customFormat="1" ht="12.75" customHeight="1" x14ac:dyDescent="0.25">
      <c r="A14" s="128"/>
      <c r="B14" s="129"/>
      <c r="C14" s="129"/>
      <c r="D14" s="130"/>
    </row>
    <row r="15" spans="1:4" s="30" customFormat="1" ht="13.2" x14ac:dyDescent="0.25">
      <c r="A15" s="32" t="s">
        <v>2</v>
      </c>
      <c r="B15" s="122" t="s">
        <v>145</v>
      </c>
      <c r="C15" s="122"/>
      <c r="D15" s="3"/>
    </row>
    <row r="16" spans="1:4" s="30" customFormat="1" ht="13.2" x14ac:dyDescent="0.25">
      <c r="A16" s="32" t="s">
        <v>4</v>
      </c>
      <c r="B16" s="122" t="s">
        <v>37</v>
      </c>
      <c r="C16" s="122"/>
      <c r="D16" s="34" t="s">
        <v>119</v>
      </c>
    </row>
    <row r="17" spans="1:8" s="30" customFormat="1" ht="13.2" x14ac:dyDescent="0.25">
      <c r="A17" s="32" t="s">
        <v>5</v>
      </c>
      <c r="B17" s="122" t="s">
        <v>79</v>
      </c>
      <c r="C17" s="122"/>
      <c r="D17" s="4"/>
      <c r="F17" s="131"/>
      <c r="G17" s="131"/>
      <c r="H17" s="131"/>
    </row>
    <row r="18" spans="1:8" s="30" customFormat="1" ht="28.5" customHeight="1" x14ac:dyDescent="0.25">
      <c r="A18" s="32" t="s">
        <v>6</v>
      </c>
      <c r="B18" s="132" t="s">
        <v>118</v>
      </c>
      <c r="C18" s="133"/>
      <c r="D18" s="4"/>
    </row>
    <row r="19" spans="1:8" s="30" customFormat="1" ht="13.2" x14ac:dyDescent="0.25">
      <c r="A19" s="32" t="s">
        <v>7</v>
      </c>
      <c r="B19" s="122" t="s">
        <v>38</v>
      </c>
      <c r="C19" s="122"/>
      <c r="D19" s="35">
        <v>12</v>
      </c>
    </row>
    <row r="20" spans="1:8" s="30" customFormat="1" x14ac:dyDescent="0.25">
      <c r="A20" s="36"/>
      <c r="B20" s="36"/>
      <c r="C20" s="37"/>
      <c r="D20" s="36"/>
    </row>
    <row r="21" spans="1:8" s="30" customFormat="1" ht="13.2" x14ac:dyDescent="0.25">
      <c r="A21" s="134" t="s">
        <v>39</v>
      </c>
      <c r="B21" s="134"/>
      <c r="C21" s="134"/>
      <c r="D21" s="134"/>
    </row>
    <row r="22" spans="1:8" s="30" customFormat="1" ht="30" customHeight="1" x14ac:dyDescent="0.25">
      <c r="A22" s="121" t="s">
        <v>40</v>
      </c>
      <c r="B22" s="121"/>
      <c r="C22" s="121"/>
      <c r="D22" s="121"/>
    </row>
    <row r="23" spans="1:8" s="30" customFormat="1" ht="26.4" x14ac:dyDescent="0.25">
      <c r="A23" s="32">
        <v>1</v>
      </c>
      <c r="B23" s="125" t="s">
        <v>76</v>
      </c>
      <c r="C23" s="125"/>
      <c r="D23" s="35" t="s">
        <v>120</v>
      </c>
    </row>
    <row r="24" spans="1:8" s="30" customFormat="1" ht="13.2" x14ac:dyDescent="0.25">
      <c r="A24" s="32">
        <v>2</v>
      </c>
      <c r="B24" s="125" t="s">
        <v>77</v>
      </c>
      <c r="C24" s="125"/>
      <c r="D24" s="38" t="s">
        <v>163</v>
      </c>
    </row>
    <row r="25" spans="1:8" s="30" customFormat="1" ht="13.2" x14ac:dyDescent="0.25">
      <c r="A25" s="32">
        <v>3</v>
      </c>
      <c r="B25" s="125" t="s">
        <v>78</v>
      </c>
      <c r="C25" s="125"/>
      <c r="D25" s="39"/>
    </row>
    <row r="26" spans="1:8" s="30" customFormat="1" ht="13.2" x14ac:dyDescent="0.25">
      <c r="A26" s="32">
        <v>4</v>
      </c>
      <c r="B26" s="125" t="s">
        <v>41</v>
      </c>
      <c r="C26" s="125"/>
      <c r="D26" s="38" t="s">
        <v>156</v>
      </c>
    </row>
    <row r="27" spans="1:8" s="30" customFormat="1" ht="13.2" x14ac:dyDescent="0.25">
      <c r="A27" s="32">
        <v>5</v>
      </c>
      <c r="B27" s="125" t="s">
        <v>42</v>
      </c>
      <c r="C27" s="125"/>
      <c r="D27" s="3"/>
    </row>
    <row r="28" spans="1:8" s="30" customFormat="1" ht="13.2" x14ac:dyDescent="0.25">
      <c r="A28" s="40"/>
      <c r="B28" s="40"/>
      <c r="C28" s="40"/>
      <c r="D28" s="41"/>
    </row>
    <row r="29" spans="1:8" s="30" customFormat="1" ht="13.2" x14ac:dyDescent="0.25">
      <c r="A29" s="40"/>
      <c r="B29" s="40"/>
      <c r="C29" s="40"/>
      <c r="D29" s="41"/>
    </row>
    <row r="30" spans="1:8" s="30" customFormat="1" ht="13.2" x14ac:dyDescent="0.25">
      <c r="A30" s="134" t="s">
        <v>43</v>
      </c>
      <c r="B30" s="134"/>
      <c r="C30" s="134"/>
      <c r="D30" s="134"/>
    </row>
    <row r="31" spans="1:8" s="30" customFormat="1" ht="13.2" x14ac:dyDescent="0.25">
      <c r="A31" s="42">
        <v>1</v>
      </c>
      <c r="B31" s="121" t="s">
        <v>0</v>
      </c>
      <c r="C31" s="121"/>
      <c r="D31" s="42" t="s">
        <v>1</v>
      </c>
    </row>
    <row r="32" spans="1:8" s="30" customFormat="1" ht="13.2" x14ac:dyDescent="0.25">
      <c r="A32" s="43" t="s">
        <v>2</v>
      </c>
      <c r="B32" s="125" t="s">
        <v>3</v>
      </c>
      <c r="C32" s="125"/>
      <c r="D32" s="5"/>
    </row>
    <row r="33" spans="1:4" s="30" customFormat="1" ht="13.2" x14ac:dyDescent="0.25">
      <c r="A33" s="43" t="s">
        <v>4</v>
      </c>
      <c r="B33" s="125" t="s">
        <v>11</v>
      </c>
      <c r="C33" s="125"/>
      <c r="D33" s="44"/>
    </row>
    <row r="34" spans="1:4" s="30" customFormat="1" ht="15" customHeight="1" x14ac:dyDescent="0.25">
      <c r="A34" s="137" t="s">
        <v>81</v>
      </c>
      <c r="B34" s="138"/>
      <c r="C34" s="139"/>
      <c r="D34" s="45">
        <f>SUM(D32:D33)</f>
        <v>0</v>
      </c>
    </row>
    <row r="35" spans="1:4" s="30" customFormat="1" ht="24" customHeight="1" x14ac:dyDescent="0.25">
      <c r="A35" s="140" t="s">
        <v>128</v>
      </c>
      <c r="B35" s="141"/>
      <c r="C35" s="141"/>
      <c r="D35" s="141"/>
    </row>
    <row r="36" spans="1:4" s="30" customFormat="1" ht="13.2" x14ac:dyDescent="0.25">
      <c r="A36" s="135"/>
      <c r="B36" s="136"/>
      <c r="C36" s="136"/>
      <c r="D36" s="136"/>
    </row>
    <row r="37" spans="1:4" s="30" customFormat="1" ht="15" customHeight="1" x14ac:dyDescent="0.25">
      <c r="A37" s="135" t="s">
        <v>49</v>
      </c>
      <c r="B37" s="136"/>
      <c r="C37" s="136"/>
      <c r="D37" s="136"/>
    </row>
    <row r="38" spans="1:4" s="46" customFormat="1" ht="15" customHeight="1" x14ac:dyDescent="0.25">
      <c r="A38" s="135" t="s">
        <v>50</v>
      </c>
      <c r="B38" s="136"/>
      <c r="C38" s="136"/>
      <c r="D38" s="136"/>
    </row>
    <row r="39" spans="1:4" s="30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0" customFormat="1" ht="13.2" x14ac:dyDescent="0.25">
      <c r="A40" s="48" t="s">
        <v>2</v>
      </c>
      <c r="B40" s="49" t="s">
        <v>129</v>
      </c>
      <c r="C40" s="50">
        <v>8.3299999999999999E-2</v>
      </c>
      <c r="D40" s="51">
        <f>C40*D34</f>
        <v>0</v>
      </c>
    </row>
    <row r="41" spans="1:4" s="30" customFormat="1" ht="26.4" x14ac:dyDescent="0.25">
      <c r="A41" s="48" t="s">
        <v>4</v>
      </c>
      <c r="B41" s="49" t="s">
        <v>152</v>
      </c>
      <c r="C41" s="52">
        <f>(1/3)/12</f>
        <v>2.7777777777777776E-2</v>
      </c>
      <c r="D41" s="51">
        <f>D34*C41</f>
        <v>0</v>
      </c>
    </row>
    <row r="42" spans="1:4" s="30" customFormat="1" ht="13.2" x14ac:dyDescent="0.25">
      <c r="A42" s="144" t="s">
        <v>99</v>
      </c>
      <c r="B42" s="144"/>
      <c r="C42" s="53">
        <f>SUM(C40:C41)</f>
        <v>0.11107777777777778</v>
      </c>
      <c r="D42" s="54">
        <f>SUM(D40:D41)</f>
        <v>0</v>
      </c>
    </row>
    <row r="43" spans="1:4" s="30" customFormat="1" ht="26.4" x14ac:dyDescent="0.25">
      <c r="A43" s="48" t="s">
        <v>5</v>
      </c>
      <c r="B43" s="49" t="s">
        <v>100</v>
      </c>
      <c r="C43" s="52">
        <f>C42*C59</f>
        <v>3.7544288888888888E-2</v>
      </c>
      <c r="D43" s="51">
        <f>D34*C43</f>
        <v>0</v>
      </c>
    </row>
    <row r="44" spans="1:4" s="30" customFormat="1" ht="13.2" x14ac:dyDescent="0.25">
      <c r="A44" s="144" t="s">
        <v>80</v>
      </c>
      <c r="B44" s="144"/>
      <c r="C44" s="53">
        <f>SUM(C42:C43)</f>
        <v>0.14862206666666666</v>
      </c>
      <c r="D44" s="54">
        <f>SUM(D42:D43)</f>
        <v>0</v>
      </c>
    </row>
    <row r="45" spans="1:4" s="30" customFormat="1" ht="53.25" customHeight="1" x14ac:dyDescent="0.25">
      <c r="A45" s="145" t="s">
        <v>130</v>
      </c>
      <c r="B45" s="146"/>
      <c r="C45" s="146"/>
      <c r="D45" s="147"/>
    </row>
    <row r="46" spans="1:4" s="30" customFormat="1" ht="40.5" customHeight="1" x14ac:dyDescent="0.25">
      <c r="A46" s="148" t="s">
        <v>131</v>
      </c>
      <c r="B46" s="149"/>
      <c r="C46" s="149"/>
      <c r="D46" s="150"/>
    </row>
    <row r="47" spans="1:4" s="30" customFormat="1" ht="51.75" customHeight="1" x14ac:dyDescent="0.25">
      <c r="A47" s="151" t="s">
        <v>132</v>
      </c>
      <c r="B47" s="152"/>
      <c r="C47" s="152"/>
      <c r="D47" s="153"/>
    </row>
    <row r="48" spans="1:4" s="30" customFormat="1" ht="15" customHeight="1" x14ac:dyDescent="0.25">
      <c r="A48" s="55"/>
      <c r="B48" s="56"/>
      <c r="C48" s="56"/>
      <c r="D48" s="56"/>
    </row>
    <row r="49" spans="1:4" s="30" customFormat="1" ht="25.5" customHeight="1" x14ac:dyDescent="0.25">
      <c r="A49" s="142" t="s">
        <v>52</v>
      </c>
      <c r="B49" s="143"/>
      <c r="C49" s="143"/>
      <c r="D49" s="143"/>
    </row>
    <row r="50" spans="1:4" s="30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0" customFormat="1" ht="13.2" x14ac:dyDescent="0.25">
      <c r="A51" s="58" t="s">
        <v>2</v>
      </c>
      <c r="B51" s="59" t="s">
        <v>16</v>
      </c>
      <c r="C51" s="60">
        <v>0.2</v>
      </c>
      <c r="D51" s="61">
        <f>D34*C51</f>
        <v>0</v>
      </c>
    </row>
    <row r="52" spans="1:4" s="30" customFormat="1" ht="13.2" x14ac:dyDescent="0.25">
      <c r="A52" s="58" t="s">
        <v>4</v>
      </c>
      <c r="B52" s="59" t="s">
        <v>18</v>
      </c>
      <c r="C52" s="60">
        <v>2.5000000000000001E-2</v>
      </c>
      <c r="D52" s="61">
        <f>D34*C52</f>
        <v>0</v>
      </c>
    </row>
    <row r="53" spans="1:4" s="30" customFormat="1" ht="13.2" x14ac:dyDescent="0.25">
      <c r="A53" s="58" t="s">
        <v>5</v>
      </c>
      <c r="B53" s="59" t="s">
        <v>53</v>
      </c>
      <c r="C53" s="62">
        <f>'Coord. Geral'!C53</f>
        <v>0</v>
      </c>
      <c r="D53" s="61">
        <f>D34*C53</f>
        <v>0</v>
      </c>
    </row>
    <row r="54" spans="1:4" s="30" customFormat="1" ht="13.2" x14ac:dyDescent="0.25">
      <c r="A54" s="58" t="s">
        <v>6</v>
      </c>
      <c r="B54" s="59" t="s">
        <v>54</v>
      </c>
      <c r="C54" s="60">
        <v>1.4999999999999999E-2</v>
      </c>
      <c r="D54" s="61">
        <f>D34*C54</f>
        <v>0</v>
      </c>
    </row>
    <row r="55" spans="1:4" s="30" customFormat="1" ht="13.2" x14ac:dyDescent="0.25">
      <c r="A55" s="58" t="s">
        <v>7</v>
      </c>
      <c r="B55" s="59" t="s">
        <v>55</v>
      </c>
      <c r="C55" s="60">
        <v>0.01</v>
      </c>
      <c r="D55" s="61">
        <f>D34*C55</f>
        <v>0</v>
      </c>
    </row>
    <row r="56" spans="1:4" s="30" customFormat="1" ht="13.2" x14ac:dyDescent="0.25">
      <c r="A56" s="58" t="s">
        <v>8</v>
      </c>
      <c r="B56" s="59" t="s">
        <v>20</v>
      </c>
      <c r="C56" s="60">
        <v>6.0000000000000001E-3</v>
      </c>
      <c r="D56" s="61">
        <f>D34*C56</f>
        <v>0</v>
      </c>
    </row>
    <row r="57" spans="1:4" s="30" customFormat="1" ht="13.2" x14ac:dyDescent="0.25">
      <c r="A57" s="58" t="s">
        <v>9</v>
      </c>
      <c r="B57" s="59" t="s">
        <v>17</v>
      </c>
      <c r="C57" s="60">
        <v>2E-3</v>
      </c>
      <c r="D57" s="61">
        <f>D34*C57</f>
        <v>0</v>
      </c>
    </row>
    <row r="58" spans="1:4" s="30" customFormat="1" ht="13.2" x14ac:dyDescent="0.25">
      <c r="A58" s="58" t="s">
        <v>10</v>
      </c>
      <c r="B58" s="59" t="s">
        <v>19</v>
      </c>
      <c r="C58" s="60">
        <v>0.08</v>
      </c>
      <c r="D58" s="61">
        <f>D34*C58</f>
        <v>0</v>
      </c>
    </row>
    <row r="59" spans="1:4" s="30" customFormat="1" ht="13.2" x14ac:dyDescent="0.25">
      <c r="A59" s="154" t="s">
        <v>82</v>
      </c>
      <c r="B59" s="154"/>
      <c r="C59" s="63">
        <f>SUM(C51:C58)</f>
        <v>0.33800000000000002</v>
      </c>
      <c r="D59" s="64">
        <f>SUM(D51:D58)</f>
        <v>0</v>
      </c>
    </row>
    <row r="60" spans="1:4" s="30" customFormat="1" ht="27" customHeight="1" x14ac:dyDescent="0.25">
      <c r="A60" s="145" t="s">
        <v>133</v>
      </c>
      <c r="B60" s="146"/>
      <c r="C60" s="146"/>
      <c r="D60" s="147"/>
    </row>
    <row r="61" spans="1:4" s="30" customFormat="1" ht="27" customHeight="1" x14ac:dyDescent="0.25">
      <c r="A61" s="155" t="s">
        <v>134</v>
      </c>
      <c r="B61" s="156"/>
      <c r="C61" s="156"/>
      <c r="D61" s="157"/>
    </row>
    <row r="62" spans="1:4" s="30" customFormat="1" ht="27" customHeight="1" x14ac:dyDescent="0.25">
      <c r="A62" s="151" t="s">
        <v>135</v>
      </c>
      <c r="B62" s="152"/>
      <c r="C62" s="152"/>
      <c r="D62" s="153"/>
    </row>
    <row r="63" spans="1:4" s="30" customFormat="1" ht="15" customHeight="1" x14ac:dyDescent="0.25">
      <c r="A63" s="56"/>
      <c r="B63" s="56"/>
      <c r="C63" s="56"/>
      <c r="D63" s="56"/>
    </row>
    <row r="64" spans="1:4" s="30" customFormat="1" ht="15" customHeight="1" x14ac:dyDescent="0.25">
      <c r="A64" s="142" t="s">
        <v>59</v>
      </c>
      <c r="B64" s="143"/>
      <c r="C64" s="143"/>
      <c r="D64" s="143"/>
    </row>
    <row r="65" spans="1:4" s="30" customFormat="1" ht="39.6" x14ac:dyDescent="0.25">
      <c r="A65" s="65" t="s">
        <v>61</v>
      </c>
      <c r="B65" s="65" t="s">
        <v>12</v>
      </c>
      <c r="C65" s="65" t="s">
        <v>32</v>
      </c>
      <c r="D65" s="65" t="s">
        <v>47</v>
      </c>
    </row>
    <row r="66" spans="1:4" s="30" customFormat="1" ht="13.2" x14ac:dyDescent="0.25">
      <c r="A66" s="32" t="s">
        <v>2</v>
      </c>
      <c r="B66" s="66" t="s">
        <v>146</v>
      </c>
      <c r="C66" s="5">
        <f>'Coord. Geral'!C66</f>
        <v>0</v>
      </c>
      <c r="D66" s="8">
        <f>IF((C66*22*2)-(D32*6%)&gt;0,(C66*22*2)-(D32*6%),0)</f>
        <v>0</v>
      </c>
    </row>
    <row r="67" spans="1:4" s="30" customFormat="1" ht="39.6" x14ac:dyDescent="0.25">
      <c r="A67" s="32" t="s">
        <v>4</v>
      </c>
      <c r="B67" s="67" t="s">
        <v>153</v>
      </c>
      <c r="C67" s="5">
        <f>'Coord. Geral'!C67</f>
        <v>0</v>
      </c>
      <c r="D67" s="8">
        <f>C67*22</f>
        <v>0</v>
      </c>
    </row>
    <row r="68" spans="1:4" s="30" customFormat="1" ht="39.6" x14ac:dyDescent="0.25">
      <c r="A68" s="32" t="s">
        <v>5</v>
      </c>
      <c r="B68" s="66" t="s">
        <v>154</v>
      </c>
      <c r="C68" s="159">
        <f>'Coord. Geral'!C68:D68</f>
        <v>0</v>
      </c>
      <c r="D68" s="160"/>
    </row>
    <row r="69" spans="1:4" s="30" customFormat="1" ht="23.4" x14ac:dyDescent="0.25">
      <c r="A69" s="32" t="s">
        <v>6</v>
      </c>
      <c r="B69" s="66" t="s">
        <v>136</v>
      </c>
      <c r="C69" s="159">
        <f>'Coord. Geral'!C69:D69</f>
        <v>0</v>
      </c>
      <c r="D69" s="160"/>
    </row>
    <row r="70" spans="1:4" s="30" customFormat="1" ht="13.2" x14ac:dyDescent="0.25">
      <c r="A70" s="68"/>
      <c r="B70" s="69" t="s">
        <v>83</v>
      </c>
      <c r="C70" s="163">
        <f>D66+D67+C68+C69</f>
        <v>0</v>
      </c>
      <c r="D70" s="164"/>
    </row>
    <row r="71" spans="1:4" s="30" customFormat="1" ht="24.6" customHeight="1" x14ac:dyDescent="0.25">
      <c r="A71" s="165" t="s">
        <v>147</v>
      </c>
      <c r="B71" s="166"/>
      <c r="C71" s="166"/>
      <c r="D71" s="166"/>
    </row>
    <row r="72" spans="1:4" s="30" customFormat="1" ht="29.25" customHeight="1" x14ac:dyDescent="0.25">
      <c r="A72" s="142" t="s">
        <v>60</v>
      </c>
      <c r="B72" s="143"/>
      <c r="C72" s="143"/>
      <c r="D72" s="143"/>
    </row>
    <row r="73" spans="1:4" s="30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0" customFormat="1" ht="26.4" x14ac:dyDescent="0.25">
      <c r="A74" s="35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0" customFormat="1" ht="13.2" x14ac:dyDescent="0.25">
      <c r="A75" s="35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0" customFormat="1" ht="13.2" x14ac:dyDescent="0.25">
      <c r="A76" s="35" t="s">
        <v>61</v>
      </c>
      <c r="B76" s="70" t="s">
        <v>12</v>
      </c>
      <c r="C76" s="15" t="s">
        <v>63</v>
      </c>
      <c r="D76" s="11">
        <f>C70</f>
        <v>0</v>
      </c>
    </row>
    <row r="77" spans="1:4" s="30" customFormat="1" ht="13.2" x14ac:dyDescent="0.25">
      <c r="A77" s="158" t="s">
        <v>84</v>
      </c>
      <c r="B77" s="158"/>
      <c r="C77" s="14" t="s">
        <v>63</v>
      </c>
      <c r="D77" s="13">
        <f>SUM(D74:D76)</f>
        <v>0</v>
      </c>
    </row>
    <row r="78" spans="1:4" s="30" customFormat="1" x14ac:dyDescent="0.25">
      <c r="A78" s="71"/>
      <c r="B78" s="72"/>
      <c r="C78" s="72"/>
      <c r="D78" s="72"/>
    </row>
    <row r="79" spans="1:4" s="30" customFormat="1" x14ac:dyDescent="0.25">
      <c r="A79" s="71"/>
      <c r="B79" s="72"/>
      <c r="C79" s="72"/>
      <c r="D79" s="72"/>
    </row>
    <row r="80" spans="1:4" s="30" customFormat="1" ht="27" customHeight="1" x14ac:dyDescent="0.25">
      <c r="A80" s="142" t="s">
        <v>85</v>
      </c>
      <c r="B80" s="143"/>
      <c r="C80" s="143"/>
      <c r="D80" s="143"/>
    </row>
    <row r="81" spans="1:4" s="30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0" customFormat="1" ht="13.2" x14ac:dyDescent="0.25">
      <c r="A82" s="35" t="s">
        <v>2</v>
      </c>
      <c r="B82" s="73" t="s">
        <v>22</v>
      </c>
      <c r="C82" s="6">
        <f>'Coord. Geral'!C82</f>
        <v>4.1999999999999997E-3</v>
      </c>
      <c r="D82" s="11">
        <f t="shared" ref="D82:D87" si="0">D$34*C82</f>
        <v>0</v>
      </c>
    </row>
    <row r="83" spans="1:4" s="30" customFormat="1" ht="51" customHeight="1" x14ac:dyDescent="0.25">
      <c r="A83" s="35" t="s">
        <v>4</v>
      </c>
      <c r="B83" s="73" t="s">
        <v>148</v>
      </c>
      <c r="C83" s="6">
        <f>'Coord. Geral'!C83</f>
        <v>3.3599999999999998E-4</v>
      </c>
      <c r="D83" s="11">
        <f t="shared" si="0"/>
        <v>0</v>
      </c>
    </row>
    <row r="84" spans="1:4" s="30" customFormat="1" ht="75.599999999999994" x14ac:dyDescent="0.25">
      <c r="A84" s="35" t="s">
        <v>5</v>
      </c>
      <c r="B84" s="73" t="s">
        <v>149</v>
      </c>
      <c r="C84" s="6">
        <f>'Coord. Geral'!C84</f>
        <v>5.6784000000000001E-4</v>
      </c>
      <c r="D84" s="11">
        <f t="shared" si="0"/>
        <v>0</v>
      </c>
    </row>
    <row r="85" spans="1:4" s="30" customFormat="1" ht="13.2" x14ac:dyDescent="0.25">
      <c r="A85" s="35" t="s">
        <v>6</v>
      </c>
      <c r="B85" s="73" t="s">
        <v>23</v>
      </c>
      <c r="C85" s="6">
        <f>'Coord. Geral'!C85</f>
        <v>1.9400000000000001E-2</v>
      </c>
      <c r="D85" s="11">
        <f t="shared" si="0"/>
        <v>0</v>
      </c>
    </row>
    <row r="86" spans="1:4" s="30" customFormat="1" ht="76.8" x14ac:dyDescent="0.25">
      <c r="A86" s="35" t="s">
        <v>7</v>
      </c>
      <c r="B86" s="73" t="s">
        <v>150</v>
      </c>
      <c r="C86" s="6">
        <f>'Coord. Geral'!C86</f>
        <v>6.5572000000000009E-3</v>
      </c>
      <c r="D86" s="11">
        <f t="shared" si="0"/>
        <v>0</v>
      </c>
    </row>
    <row r="87" spans="1:4" s="30" customFormat="1" ht="75.599999999999994" x14ac:dyDescent="0.25">
      <c r="A87" s="35" t="s">
        <v>8</v>
      </c>
      <c r="B87" s="73" t="s">
        <v>151</v>
      </c>
      <c r="C87" s="6">
        <f>'Coord. Geral'!C87</f>
        <v>2.6228800000000002E-3</v>
      </c>
      <c r="D87" s="11">
        <f t="shared" si="0"/>
        <v>0</v>
      </c>
    </row>
    <row r="88" spans="1:4" s="30" customFormat="1" ht="13.2" x14ac:dyDescent="0.25">
      <c r="A88" s="158" t="s">
        <v>86</v>
      </c>
      <c r="B88" s="158"/>
      <c r="C88" s="16">
        <f>SUM(C82:C87)</f>
        <v>3.3683919999999999E-2</v>
      </c>
      <c r="D88" s="13">
        <f>SUM(D82:D87)</f>
        <v>0</v>
      </c>
    </row>
    <row r="89" spans="1:4" s="30" customFormat="1" ht="13.2" x14ac:dyDescent="0.25">
      <c r="A89" s="55"/>
      <c r="B89" s="56"/>
      <c r="C89" s="56"/>
      <c r="D89" s="56"/>
    </row>
    <row r="90" spans="1:4" s="30" customFormat="1" ht="13.2" x14ac:dyDescent="0.25">
      <c r="A90" s="142" t="s">
        <v>64</v>
      </c>
      <c r="B90" s="143"/>
      <c r="C90" s="143"/>
      <c r="D90" s="143"/>
    </row>
    <row r="91" spans="1:4" s="30" customFormat="1" x14ac:dyDescent="0.25"/>
    <row r="92" spans="1:4" s="30" customFormat="1" ht="51" customHeight="1" x14ac:dyDescent="0.25">
      <c r="A92" s="167" t="s">
        <v>137</v>
      </c>
      <c r="B92" s="168"/>
      <c r="C92" s="168"/>
      <c r="D92" s="169"/>
    </row>
    <row r="93" spans="1:4" s="30" customFormat="1" ht="13.2" x14ac:dyDescent="0.25">
      <c r="A93" s="74"/>
      <c r="B93" s="75"/>
      <c r="C93" s="75"/>
      <c r="D93" s="75"/>
    </row>
    <row r="94" spans="1:4" s="30" customFormat="1" ht="24.75" customHeight="1" x14ac:dyDescent="0.25">
      <c r="A94" s="142" t="s">
        <v>87</v>
      </c>
      <c r="B94" s="143"/>
      <c r="C94" s="143"/>
      <c r="D94" s="143"/>
    </row>
    <row r="95" spans="1:4" s="30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0" customFormat="1" ht="52.8" x14ac:dyDescent="0.25">
      <c r="A96" s="35" t="s">
        <v>2</v>
      </c>
      <c r="B96" s="70" t="s">
        <v>138</v>
      </c>
      <c r="C96" s="7">
        <f>(1+1/12+1/12+(1/3)/12)/12</f>
        <v>9.9537037037037021E-2</v>
      </c>
      <c r="D96" s="11">
        <f t="shared" ref="D96:D101" si="1">D$34*C96</f>
        <v>0</v>
      </c>
    </row>
    <row r="97" spans="1:4" s="30" customFormat="1" ht="26.4" x14ac:dyDescent="0.25">
      <c r="A97" s="35" t="s">
        <v>4</v>
      </c>
      <c r="B97" s="70" t="s">
        <v>89</v>
      </c>
      <c r="C97" s="10">
        <f>'Coord. Geral'!C97</f>
        <v>0</v>
      </c>
      <c r="D97" s="11">
        <f t="shared" si="1"/>
        <v>0</v>
      </c>
    </row>
    <row r="98" spans="1:4" s="30" customFormat="1" ht="26.4" x14ac:dyDescent="0.25">
      <c r="A98" s="35" t="s">
        <v>5</v>
      </c>
      <c r="B98" s="70" t="s">
        <v>90</v>
      </c>
      <c r="C98" s="10">
        <f>'Coord. Geral'!C98</f>
        <v>0</v>
      </c>
      <c r="D98" s="11">
        <f t="shared" si="1"/>
        <v>0</v>
      </c>
    </row>
    <row r="99" spans="1:4" s="30" customFormat="1" ht="26.4" x14ac:dyDescent="0.25">
      <c r="A99" s="35" t="s">
        <v>6</v>
      </c>
      <c r="B99" s="70" t="s">
        <v>91</v>
      </c>
      <c r="C99" s="10">
        <f>'Coord. Geral'!C99</f>
        <v>0</v>
      </c>
      <c r="D99" s="11">
        <f t="shared" si="1"/>
        <v>0</v>
      </c>
    </row>
    <row r="100" spans="1:4" s="30" customFormat="1" ht="26.4" x14ac:dyDescent="0.25">
      <c r="A100" s="35" t="s">
        <v>7</v>
      </c>
      <c r="B100" s="70" t="s">
        <v>92</v>
      </c>
      <c r="C100" s="10">
        <f>'Coord. Geral'!C100</f>
        <v>0</v>
      </c>
      <c r="D100" s="11">
        <f t="shared" si="1"/>
        <v>0</v>
      </c>
    </row>
    <row r="101" spans="1:4" s="30" customFormat="1" ht="26.4" x14ac:dyDescent="0.25">
      <c r="A101" s="35" t="s">
        <v>8</v>
      </c>
      <c r="B101" s="70" t="s">
        <v>93</v>
      </c>
      <c r="C101" s="10">
        <f>'Coord. Geral'!C101</f>
        <v>0</v>
      </c>
      <c r="D101" s="11">
        <f t="shared" si="1"/>
        <v>0</v>
      </c>
    </row>
    <row r="102" spans="1:4" s="30" customFormat="1" ht="13.2" x14ac:dyDescent="0.25">
      <c r="A102" s="158" t="s">
        <v>88</v>
      </c>
      <c r="B102" s="158"/>
      <c r="C102" s="17">
        <f>SUM(C96:C101)</f>
        <v>9.9537037037037021E-2</v>
      </c>
      <c r="D102" s="13">
        <f>SUM(D96:D101)</f>
        <v>0</v>
      </c>
    </row>
    <row r="103" spans="1:4" s="30" customFormat="1" ht="13.2" x14ac:dyDescent="0.25">
      <c r="A103" s="55"/>
      <c r="B103" s="56"/>
      <c r="C103" s="56"/>
      <c r="D103" s="56"/>
    </row>
    <row r="104" spans="1:4" s="30" customFormat="1" ht="26.25" customHeight="1" x14ac:dyDescent="0.25">
      <c r="A104" s="142" t="s">
        <v>94</v>
      </c>
      <c r="B104" s="143"/>
      <c r="C104" s="143"/>
      <c r="D104" s="143"/>
    </row>
    <row r="105" spans="1:4" s="30" customFormat="1" ht="26.4" x14ac:dyDescent="0.25">
      <c r="A105" s="69">
        <v>4</v>
      </c>
      <c r="B105" s="69" t="s">
        <v>66</v>
      </c>
      <c r="C105" s="69" t="s">
        <v>15</v>
      </c>
      <c r="D105" s="69" t="s">
        <v>1</v>
      </c>
    </row>
    <row r="106" spans="1:4" s="30" customFormat="1" ht="13.2" x14ac:dyDescent="0.25">
      <c r="A106" s="35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0" customFormat="1" ht="13.2" x14ac:dyDescent="0.25">
      <c r="A107" s="158" t="s">
        <v>95</v>
      </c>
      <c r="B107" s="158"/>
      <c r="C107" s="14" t="s">
        <v>63</v>
      </c>
      <c r="D107" s="13">
        <f>SUM(D106:D106)</f>
        <v>0</v>
      </c>
    </row>
    <row r="108" spans="1:4" s="30" customFormat="1" ht="13.2" x14ac:dyDescent="0.25">
      <c r="A108" s="55"/>
      <c r="B108" s="56"/>
      <c r="C108" s="56"/>
      <c r="D108" s="56"/>
    </row>
    <row r="109" spans="1:4" s="30" customFormat="1" ht="13.2" x14ac:dyDescent="0.25">
      <c r="A109" s="142" t="s">
        <v>67</v>
      </c>
      <c r="B109" s="143"/>
      <c r="C109" s="143"/>
      <c r="D109" s="143"/>
    </row>
    <row r="110" spans="1:4" s="30" customFormat="1" ht="13.2" x14ac:dyDescent="0.25">
      <c r="A110" s="42">
        <v>5</v>
      </c>
      <c r="B110" s="171" t="s">
        <v>13</v>
      </c>
      <c r="C110" s="171"/>
      <c r="D110" s="42" t="s">
        <v>1</v>
      </c>
    </row>
    <row r="111" spans="1:4" s="30" customFormat="1" ht="13.2" x14ac:dyDescent="0.25">
      <c r="A111" s="119" t="s">
        <v>2</v>
      </c>
      <c r="B111" s="182" t="s">
        <v>11</v>
      </c>
      <c r="C111" s="182"/>
      <c r="D111" s="120">
        <f>'Coord. Geral'!D111</f>
        <v>0</v>
      </c>
    </row>
    <row r="112" spans="1:4" s="30" customFormat="1" ht="13.2" x14ac:dyDescent="0.25">
      <c r="A112" s="76"/>
      <c r="B112" s="144" t="s">
        <v>97</v>
      </c>
      <c r="C112" s="144"/>
      <c r="D112" s="45">
        <f>SUM(D111:D111)</f>
        <v>0</v>
      </c>
    </row>
    <row r="113" spans="1:4" s="30" customFormat="1" x14ac:dyDescent="0.25">
      <c r="A113" s="173" t="s">
        <v>139</v>
      </c>
      <c r="B113" s="174"/>
      <c r="C113" s="174"/>
      <c r="D113" s="174"/>
    </row>
    <row r="114" spans="1:4" s="30" customFormat="1" ht="13.2" x14ac:dyDescent="0.25">
      <c r="A114" s="175"/>
      <c r="B114" s="176"/>
      <c r="C114" s="176"/>
      <c r="D114" s="176"/>
    </row>
    <row r="115" spans="1:4" s="77" customFormat="1" ht="13.2" x14ac:dyDescent="0.25">
      <c r="A115" s="177" t="s">
        <v>68</v>
      </c>
      <c r="B115" s="177"/>
      <c r="C115" s="177"/>
      <c r="D115" s="177"/>
    </row>
    <row r="116" spans="1:4" s="30" customFormat="1" ht="13.2" x14ac:dyDescent="0.25">
      <c r="A116" s="69">
        <v>6</v>
      </c>
      <c r="B116" s="69" t="s">
        <v>24</v>
      </c>
      <c r="C116" s="69" t="s">
        <v>15</v>
      </c>
      <c r="D116" s="69" t="s">
        <v>1</v>
      </c>
    </row>
    <row r="117" spans="1:4" s="30" customFormat="1" ht="13.2" x14ac:dyDescent="0.25">
      <c r="A117" s="32" t="s">
        <v>2</v>
      </c>
      <c r="B117" s="66" t="s">
        <v>25</v>
      </c>
      <c r="C117" s="10">
        <f>'Coord. Geral'!C117</f>
        <v>0</v>
      </c>
      <c r="D117" s="8">
        <f>(D34+D77+D88+D107+D112)*C117</f>
        <v>0</v>
      </c>
    </row>
    <row r="118" spans="1:4" s="30" customFormat="1" ht="13.2" x14ac:dyDescent="0.25">
      <c r="A118" s="32" t="s">
        <v>4</v>
      </c>
      <c r="B118" s="66" t="s">
        <v>27</v>
      </c>
      <c r="C118" s="10">
        <f>'Coord. Geral'!C118</f>
        <v>0</v>
      </c>
      <c r="D118" s="8">
        <f>(D34+D77+D88+D107+D112+D117)*C118</f>
        <v>0</v>
      </c>
    </row>
    <row r="119" spans="1:4" s="30" customFormat="1" ht="13.2" x14ac:dyDescent="0.25">
      <c r="A119" s="32" t="s">
        <v>5</v>
      </c>
      <c r="B119" s="66" t="s">
        <v>26</v>
      </c>
      <c r="C119" s="18">
        <f>SUM(C120:C122)</f>
        <v>0</v>
      </c>
      <c r="D119" s="9">
        <f>((D134+D117+D118)/(1-C119))*C119</f>
        <v>0</v>
      </c>
    </row>
    <row r="120" spans="1:4" s="30" customFormat="1" ht="13.2" x14ac:dyDescent="0.25">
      <c r="A120" s="66"/>
      <c r="B120" s="66" t="s">
        <v>44</v>
      </c>
      <c r="C120" s="10">
        <f>'Coord. Geral'!C120</f>
        <v>0</v>
      </c>
      <c r="D120" s="8">
        <f>((D134+D117+D118)/(1-C119))*C120</f>
        <v>0</v>
      </c>
    </row>
    <row r="121" spans="1:4" s="30" customFormat="1" ht="13.2" x14ac:dyDescent="0.25">
      <c r="A121" s="66"/>
      <c r="B121" s="66" t="s">
        <v>45</v>
      </c>
      <c r="C121" s="10">
        <f>'Coord. Geral'!C121</f>
        <v>0</v>
      </c>
      <c r="D121" s="8">
        <f>((D134+D117+D118)/(1-C119))*C121</f>
        <v>0</v>
      </c>
    </row>
    <row r="122" spans="1:4" s="30" customFormat="1" ht="13.2" x14ac:dyDescent="0.25">
      <c r="A122" s="66"/>
      <c r="B122" s="66" t="s">
        <v>46</v>
      </c>
      <c r="C122" s="10">
        <f>'Coord. Geral'!C122</f>
        <v>0</v>
      </c>
      <c r="D122" s="8">
        <f>((D134+D117+D118)/(1-C119))*C122</f>
        <v>0</v>
      </c>
    </row>
    <row r="123" spans="1:4" s="30" customFormat="1" ht="13.2" x14ac:dyDescent="0.25">
      <c r="A123" s="68"/>
      <c r="B123" s="69" t="s">
        <v>98</v>
      </c>
      <c r="C123" s="17"/>
      <c r="D123" s="13">
        <f>D117+D118+D119</f>
        <v>0</v>
      </c>
    </row>
    <row r="124" spans="1:4" s="30" customFormat="1" ht="13.2" x14ac:dyDescent="0.25">
      <c r="A124" s="78" t="s">
        <v>140</v>
      </c>
      <c r="B124" s="79"/>
      <c r="C124" s="79"/>
      <c r="D124" s="46"/>
    </row>
    <row r="125" spans="1:4" s="30" customFormat="1" ht="13.2" x14ac:dyDescent="0.25">
      <c r="A125" s="78" t="s">
        <v>141</v>
      </c>
      <c r="B125" s="46"/>
      <c r="C125" s="46"/>
      <c r="D125" s="46"/>
    </row>
    <row r="126" spans="1:4" s="30" customFormat="1" x14ac:dyDescent="0.25">
      <c r="A126" s="46"/>
      <c r="B126" s="46"/>
      <c r="C126" s="46"/>
      <c r="D126" s="46"/>
    </row>
    <row r="127" spans="1:4" s="30" customFormat="1" ht="13.2" x14ac:dyDescent="0.25">
      <c r="A127" s="177" t="s">
        <v>69</v>
      </c>
      <c r="B127" s="177"/>
      <c r="C127" s="177"/>
      <c r="D127" s="177"/>
    </row>
    <row r="128" spans="1:4" s="30" customFormat="1" ht="24" customHeight="1" x14ac:dyDescent="0.25">
      <c r="A128" s="68"/>
      <c r="B128" s="158" t="s">
        <v>28</v>
      </c>
      <c r="C128" s="158"/>
      <c r="D128" s="69" t="s">
        <v>29</v>
      </c>
    </row>
    <row r="129" spans="1:4" s="30" customFormat="1" ht="13.2" x14ac:dyDescent="0.25">
      <c r="A129" s="35" t="s">
        <v>2</v>
      </c>
      <c r="B129" s="170" t="s">
        <v>30</v>
      </c>
      <c r="C129" s="170"/>
      <c r="D129" s="11">
        <f>D34</f>
        <v>0</v>
      </c>
    </row>
    <row r="130" spans="1:4" s="30" customFormat="1" ht="13.2" x14ac:dyDescent="0.25">
      <c r="A130" s="35" t="s">
        <v>4</v>
      </c>
      <c r="B130" s="170" t="s">
        <v>70</v>
      </c>
      <c r="C130" s="170"/>
      <c r="D130" s="11">
        <f>D77</f>
        <v>0</v>
      </c>
    </row>
    <row r="131" spans="1:4" s="30" customFormat="1" ht="13.2" x14ac:dyDescent="0.25">
      <c r="A131" s="35" t="s">
        <v>5</v>
      </c>
      <c r="B131" s="170" t="s">
        <v>71</v>
      </c>
      <c r="C131" s="170"/>
      <c r="D131" s="11">
        <f>D88</f>
        <v>0</v>
      </c>
    </row>
    <row r="132" spans="1:4" s="80" customFormat="1" ht="24" customHeight="1" x14ac:dyDescent="0.3">
      <c r="A132" s="35" t="s">
        <v>6</v>
      </c>
      <c r="B132" s="170" t="s">
        <v>72</v>
      </c>
      <c r="C132" s="170"/>
      <c r="D132" s="11">
        <f>D107</f>
        <v>0</v>
      </c>
    </row>
    <row r="133" spans="1:4" s="30" customFormat="1" ht="13.2" x14ac:dyDescent="0.25">
      <c r="A133" s="35" t="s">
        <v>7</v>
      </c>
      <c r="B133" s="170" t="s">
        <v>73</v>
      </c>
      <c r="C133" s="170"/>
      <c r="D133" s="11">
        <f>D111</f>
        <v>0</v>
      </c>
    </row>
    <row r="134" spans="1:4" s="30" customFormat="1" ht="16.5" customHeight="1" x14ac:dyDescent="0.25">
      <c r="A134" s="158" t="s">
        <v>74</v>
      </c>
      <c r="B134" s="158"/>
      <c r="C134" s="158"/>
      <c r="D134" s="13">
        <f>SUM(D129:D133)</f>
        <v>0</v>
      </c>
    </row>
    <row r="135" spans="1:4" s="30" customFormat="1" ht="13.2" x14ac:dyDescent="0.25">
      <c r="A135" s="35" t="s">
        <v>8</v>
      </c>
      <c r="B135" s="179" t="s">
        <v>75</v>
      </c>
      <c r="C135" s="179"/>
      <c r="D135" s="11">
        <f>D123</f>
        <v>0</v>
      </c>
    </row>
    <row r="136" spans="1:4" s="30" customFormat="1" ht="16.5" customHeight="1" x14ac:dyDescent="0.25">
      <c r="A136" s="158" t="s">
        <v>31</v>
      </c>
      <c r="B136" s="158"/>
      <c r="C136" s="158"/>
      <c r="D136" s="13">
        <f>TRUNC((D134+D135),2)</f>
        <v>0</v>
      </c>
    </row>
    <row r="137" spans="1:4" s="30" customFormat="1" ht="12.75" customHeight="1" x14ac:dyDescent="0.25">
      <c r="A137" s="178" t="s">
        <v>102</v>
      </c>
      <c r="B137" s="178"/>
      <c r="C137" s="178"/>
      <c r="D137" s="178"/>
    </row>
    <row r="138" spans="1:4" hidden="1" x14ac:dyDescent="0.25"/>
    <row r="139" spans="1:4" hidden="1" x14ac:dyDescent="0.25"/>
    <row r="140" spans="1:4" hidden="1" x14ac:dyDescent="0.25"/>
    <row r="141" spans="1:4" hidden="1" x14ac:dyDescent="0.25">
      <c r="C141" s="81"/>
    </row>
    <row r="142" spans="1:4" hidden="1" x14ac:dyDescent="0.25"/>
    <row r="143" spans="1:4" hidden="1" x14ac:dyDescent="0.25"/>
    <row r="144" spans="1: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t="12" customHeight="1" x14ac:dyDescent="0.25"/>
  </sheetData>
  <sheetProtection formatCells="0" formatColumns="0" formatRows="0" insertColumns="0" insertRows="0"/>
  <mergeCells count="73">
    <mergeCell ref="A136:C136"/>
    <mergeCell ref="A137:D137"/>
    <mergeCell ref="B130:C130"/>
    <mergeCell ref="B131:C131"/>
    <mergeCell ref="B132:C132"/>
    <mergeCell ref="B133:C133"/>
    <mergeCell ref="A134:C134"/>
    <mergeCell ref="B135:C135"/>
    <mergeCell ref="B129:C129"/>
    <mergeCell ref="A104:D104"/>
    <mergeCell ref="A107:B107"/>
    <mergeCell ref="A109:D109"/>
    <mergeCell ref="B110:C110"/>
    <mergeCell ref="B111:C111"/>
    <mergeCell ref="B112:C112"/>
    <mergeCell ref="A113:D113"/>
    <mergeCell ref="A114:D114"/>
    <mergeCell ref="A115:D115"/>
    <mergeCell ref="A127:D127"/>
    <mergeCell ref="B128:C128"/>
    <mergeCell ref="A102:B102"/>
    <mergeCell ref="C68:D68"/>
    <mergeCell ref="C69:D69"/>
    <mergeCell ref="C70:D70"/>
    <mergeCell ref="A71:D71"/>
    <mergeCell ref="A72:D72"/>
    <mergeCell ref="A77:B77"/>
    <mergeCell ref="A80:D80"/>
    <mergeCell ref="A88:B88"/>
    <mergeCell ref="A90:D90"/>
    <mergeCell ref="A92:D92"/>
    <mergeCell ref="A94:D94"/>
    <mergeCell ref="A64:D64"/>
    <mergeCell ref="A38:D38"/>
    <mergeCell ref="A42:B42"/>
    <mergeCell ref="A44:B44"/>
    <mergeCell ref="A45:D45"/>
    <mergeCell ref="A46:D46"/>
    <mergeCell ref="A47:D47"/>
    <mergeCell ref="A49:D49"/>
    <mergeCell ref="A59:B59"/>
    <mergeCell ref="A60:D60"/>
    <mergeCell ref="A61:D61"/>
    <mergeCell ref="A62:D62"/>
    <mergeCell ref="A37:D37"/>
    <mergeCell ref="B24:C24"/>
    <mergeCell ref="B25:C25"/>
    <mergeCell ref="B26:C26"/>
    <mergeCell ref="B27:C27"/>
    <mergeCell ref="A30:D30"/>
    <mergeCell ref="B31:C31"/>
    <mergeCell ref="B32:C32"/>
    <mergeCell ref="B33:C33"/>
    <mergeCell ref="A34:C34"/>
    <mergeCell ref="A35:D35"/>
    <mergeCell ref="A36:D36"/>
    <mergeCell ref="F17:H17"/>
    <mergeCell ref="B18:C18"/>
    <mergeCell ref="B19:C19"/>
    <mergeCell ref="A21:D21"/>
    <mergeCell ref="A22:D22"/>
    <mergeCell ref="B23:C23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scale="79" fitToHeight="3" orientation="portrait" r:id="rId1"/>
  <rowBreaks count="3" manualBreakCount="3">
    <brk id="36" max="3" man="1"/>
    <brk id="62" max="3" man="1"/>
    <brk id="89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2"/>
  <sheetViews>
    <sheetView view="pageBreakPreview" zoomScaleNormal="100" zoomScaleSheetLayoutView="100" workbookViewId="0">
      <selection activeCell="A14" sqref="A14:D14"/>
    </sheetView>
  </sheetViews>
  <sheetFormatPr defaultColWidth="0" defaultRowHeight="12" customHeight="1" zeroHeight="1" x14ac:dyDescent="0.25"/>
  <cols>
    <col min="1" max="1" width="5" style="21" customWidth="1"/>
    <col min="2" max="2" width="40.109375" style="21" customWidth="1"/>
    <col min="3" max="3" width="18" style="21" customWidth="1"/>
    <col min="4" max="4" width="18.21875" style="21" customWidth="1"/>
    <col min="5" max="5" width="6" style="21" hidden="1"/>
    <col min="6" max="16381" width="9.109375" style="21" hidden="1"/>
    <col min="16382" max="16384" width="8.5546875" style="21" hidden="1"/>
  </cols>
  <sheetData>
    <row r="1" spans="1:4" ht="13.2" x14ac:dyDescent="0.25">
      <c r="A1" s="1" t="s">
        <v>113</v>
      </c>
      <c r="B1" s="19"/>
      <c r="C1" s="19"/>
      <c r="D1" s="20"/>
    </row>
    <row r="2" spans="1:4" ht="13.2" x14ac:dyDescent="0.25">
      <c r="A2" s="1" t="s">
        <v>114</v>
      </c>
      <c r="B2" s="22"/>
      <c r="C2" s="23"/>
      <c r="D2" s="24"/>
    </row>
    <row r="3" spans="1:4" ht="13.2" x14ac:dyDescent="0.25">
      <c r="A3" s="1" t="s">
        <v>115</v>
      </c>
      <c r="B3" s="22"/>
      <c r="C3" s="22"/>
      <c r="D3" s="25"/>
    </row>
    <row r="4" spans="1:4" ht="13.2" x14ac:dyDescent="0.25">
      <c r="A4" s="1" t="s">
        <v>116</v>
      </c>
      <c r="B4" s="22"/>
      <c r="C4" s="22"/>
      <c r="D4" s="25"/>
    </row>
    <row r="5" spans="1:4" ht="13.2" x14ac:dyDescent="0.25">
      <c r="A5" s="1" t="s">
        <v>117</v>
      </c>
      <c r="B5" s="22"/>
      <c r="C5" s="22"/>
      <c r="D5" s="25"/>
    </row>
    <row r="6" spans="1:4" x14ac:dyDescent="0.25">
      <c r="A6" s="26"/>
      <c r="B6" s="27"/>
      <c r="C6" s="27"/>
      <c r="D6" s="28"/>
    </row>
    <row r="7" spans="1:4" x14ac:dyDescent="0.25">
      <c r="A7" s="29"/>
      <c r="B7" s="29"/>
      <c r="C7" s="29"/>
      <c r="D7" s="29"/>
    </row>
    <row r="8" spans="1:4" ht="12.75" customHeight="1" x14ac:dyDescent="0.25">
      <c r="A8" s="122" t="s">
        <v>126</v>
      </c>
      <c r="B8" s="122"/>
      <c r="C8" s="123" t="s">
        <v>143</v>
      </c>
      <c r="D8" s="123"/>
    </row>
    <row r="9" spans="1:4" ht="13.2" x14ac:dyDescent="0.25">
      <c r="A9" s="122" t="s">
        <v>33</v>
      </c>
      <c r="B9" s="122"/>
      <c r="C9" s="123" t="s">
        <v>176</v>
      </c>
      <c r="D9" s="123"/>
    </row>
    <row r="10" spans="1:4" s="30" customFormat="1" x14ac:dyDescent="0.25"/>
    <row r="11" spans="1:4" s="30" customFormat="1" ht="13.2" x14ac:dyDescent="0.25">
      <c r="A11" s="124" t="s">
        <v>34</v>
      </c>
      <c r="B11" s="124"/>
      <c r="C11" s="124"/>
      <c r="D11" s="124"/>
    </row>
    <row r="12" spans="1:4" s="30" customFormat="1" ht="26.4" x14ac:dyDescent="0.25">
      <c r="A12" s="121" t="s">
        <v>48</v>
      </c>
      <c r="B12" s="121"/>
      <c r="C12" s="31" t="s">
        <v>35</v>
      </c>
      <c r="D12" s="31" t="s">
        <v>36</v>
      </c>
    </row>
    <row r="13" spans="1:4" s="30" customFormat="1" ht="13.2" customHeight="1" x14ac:dyDescent="0.25">
      <c r="A13" s="180" t="s">
        <v>164</v>
      </c>
      <c r="B13" s="181"/>
      <c r="C13" s="32" t="s">
        <v>101</v>
      </c>
      <c r="D13" s="33">
        <f>'VALOR GLOBAL'!B28</f>
        <v>1</v>
      </c>
    </row>
    <row r="14" spans="1:4" s="30" customFormat="1" ht="12.75" customHeight="1" x14ac:dyDescent="0.25">
      <c r="A14" s="128"/>
      <c r="B14" s="129"/>
      <c r="C14" s="129"/>
      <c r="D14" s="130"/>
    </row>
    <row r="15" spans="1:4" s="30" customFormat="1" ht="13.2" x14ac:dyDescent="0.25">
      <c r="A15" s="32" t="s">
        <v>2</v>
      </c>
      <c r="B15" s="122" t="s">
        <v>145</v>
      </c>
      <c r="C15" s="122"/>
      <c r="D15" s="3"/>
    </row>
    <row r="16" spans="1:4" s="30" customFormat="1" ht="13.2" x14ac:dyDescent="0.25">
      <c r="A16" s="32" t="s">
        <v>4</v>
      </c>
      <c r="B16" s="122" t="s">
        <v>37</v>
      </c>
      <c r="C16" s="122"/>
      <c r="D16" s="34" t="s">
        <v>119</v>
      </c>
    </row>
    <row r="17" spans="1:8" s="30" customFormat="1" ht="13.2" x14ac:dyDescent="0.25">
      <c r="A17" s="32" t="s">
        <v>5</v>
      </c>
      <c r="B17" s="122" t="s">
        <v>79</v>
      </c>
      <c r="C17" s="122"/>
      <c r="D17" s="4"/>
      <c r="F17" s="131"/>
      <c r="G17" s="131"/>
      <c r="H17" s="131"/>
    </row>
    <row r="18" spans="1:8" s="30" customFormat="1" ht="28.5" customHeight="1" x14ac:dyDescent="0.25">
      <c r="A18" s="32" t="s">
        <v>6</v>
      </c>
      <c r="B18" s="132" t="s">
        <v>118</v>
      </c>
      <c r="C18" s="133"/>
      <c r="D18" s="4"/>
    </row>
    <row r="19" spans="1:8" s="30" customFormat="1" ht="13.2" x14ac:dyDescent="0.25">
      <c r="A19" s="32" t="s">
        <v>7</v>
      </c>
      <c r="B19" s="122" t="s">
        <v>38</v>
      </c>
      <c r="C19" s="122"/>
      <c r="D19" s="105">
        <v>12</v>
      </c>
    </row>
    <row r="20" spans="1:8" s="30" customFormat="1" x14ac:dyDescent="0.25">
      <c r="A20" s="36"/>
      <c r="B20" s="36"/>
      <c r="C20" s="37"/>
      <c r="D20" s="36"/>
    </row>
    <row r="21" spans="1:8" s="30" customFormat="1" ht="13.2" x14ac:dyDescent="0.25">
      <c r="A21" s="134" t="s">
        <v>39</v>
      </c>
      <c r="B21" s="134"/>
      <c r="C21" s="134"/>
      <c r="D21" s="134"/>
    </row>
    <row r="22" spans="1:8" s="30" customFormat="1" ht="30" customHeight="1" x14ac:dyDescent="0.25">
      <c r="A22" s="121" t="s">
        <v>40</v>
      </c>
      <c r="B22" s="121"/>
      <c r="C22" s="121"/>
      <c r="D22" s="121"/>
    </row>
    <row r="23" spans="1:8" s="30" customFormat="1" ht="26.4" x14ac:dyDescent="0.25">
      <c r="A23" s="32">
        <v>1</v>
      </c>
      <c r="B23" s="125" t="s">
        <v>76</v>
      </c>
      <c r="C23" s="125"/>
      <c r="D23" s="105" t="s">
        <v>120</v>
      </c>
    </row>
    <row r="24" spans="1:8" s="30" customFormat="1" ht="13.2" x14ac:dyDescent="0.25">
      <c r="A24" s="32">
        <v>2</v>
      </c>
      <c r="B24" s="125" t="s">
        <v>77</v>
      </c>
      <c r="C24" s="125"/>
      <c r="D24" s="38" t="s">
        <v>124</v>
      </c>
    </row>
    <row r="25" spans="1:8" s="30" customFormat="1" ht="13.2" x14ac:dyDescent="0.25">
      <c r="A25" s="32">
        <v>3</v>
      </c>
      <c r="B25" s="125" t="s">
        <v>78</v>
      </c>
      <c r="C25" s="125"/>
      <c r="D25" s="39"/>
    </row>
    <row r="26" spans="1:8" s="30" customFormat="1" ht="13.2" x14ac:dyDescent="0.25">
      <c r="A26" s="32">
        <v>4</v>
      </c>
      <c r="B26" s="125" t="s">
        <v>41</v>
      </c>
      <c r="C26" s="125"/>
      <c r="D26" s="38" t="s">
        <v>155</v>
      </c>
    </row>
    <row r="27" spans="1:8" s="30" customFormat="1" ht="13.2" x14ac:dyDescent="0.25">
      <c r="A27" s="32">
        <v>5</v>
      </c>
      <c r="B27" s="125" t="s">
        <v>42</v>
      </c>
      <c r="C27" s="125"/>
      <c r="D27" s="3"/>
    </row>
    <row r="28" spans="1:8" s="30" customFormat="1" ht="13.2" x14ac:dyDescent="0.25">
      <c r="A28" s="40"/>
      <c r="B28" s="40"/>
      <c r="C28" s="40"/>
      <c r="D28" s="41"/>
    </row>
    <row r="29" spans="1:8" s="30" customFormat="1" ht="13.2" x14ac:dyDescent="0.25">
      <c r="A29" s="40"/>
      <c r="B29" s="40"/>
      <c r="C29" s="40"/>
      <c r="D29" s="41"/>
    </row>
    <row r="30" spans="1:8" s="30" customFormat="1" ht="13.2" x14ac:dyDescent="0.25">
      <c r="A30" s="134" t="s">
        <v>43</v>
      </c>
      <c r="B30" s="134"/>
      <c r="C30" s="134"/>
      <c r="D30" s="134"/>
    </row>
    <row r="31" spans="1:8" s="30" customFormat="1" ht="13.2" x14ac:dyDescent="0.25">
      <c r="A31" s="108">
        <v>1</v>
      </c>
      <c r="B31" s="121" t="s">
        <v>0</v>
      </c>
      <c r="C31" s="121"/>
      <c r="D31" s="108" t="s">
        <v>1</v>
      </c>
    </row>
    <row r="32" spans="1:8" s="30" customFormat="1" ht="13.2" x14ac:dyDescent="0.25">
      <c r="A32" s="43" t="s">
        <v>2</v>
      </c>
      <c r="B32" s="125" t="s">
        <v>3</v>
      </c>
      <c r="C32" s="125"/>
      <c r="D32" s="5"/>
    </row>
    <row r="33" spans="1:4" s="30" customFormat="1" ht="13.2" x14ac:dyDescent="0.25">
      <c r="A33" s="43" t="s">
        <v>4</v>
      </c>
      <c r="B33" s="125" t="s">
        <v>11</v>
      </c>
      <c r="C33" s="125"/>
      <c r="D33" s="44"/>
    </row>
    <row r="34" spans="1:4" s="30" customFormat="1" ht="15" customHeight="1" x14ac:dyDescent="0.25">
      <c r="A34" s="137" t="s">
        <v>81</v>
      </c>
      <c r="B34" s="138"/>
      <c r="C34" s="139"/>
      <c r="D34" s="45">
        <f>SUM(D32:D33)</f>
        <v>0</v>
      </c>
    </row>
    <row r="35" spans="1:4" s="30" customFormat="1" ht="24" customHeight="1" x14ac:dyDescent="0.25">
      <c r="A35" s="140" t="s">
        <v>128</v>
      </c>
      <c r="B35" s="141"/>
      <c r="C35" s="141"/>
      <c r="D35" s="141"/>
    </row>
    <row r="36" spans="1:4" s="30" customFormat="1" ht="13.2" x14ac:dyDescent="0.25">
      <c r="A36" s="135"/>
      <c r="B36" s="136"/>
      <c r="C36" s="136"/>
      <c r="D36" s="136"/>
    </row>
    <row r="37" spans="1:4" s="30" customFormat="1" ht="15" customHeight="1" x14ac:dyDescent="0.25">
      <c r="A37" s="135" t="s">
        <v>49</v>
      </c>
      <c r="B37" s="136"/>
      <c r="C37" s="136"/>
      <c r="D37" s="136"/>
    </row>
    <row r="38" spans="1:4" s="46" customFormat="1" ht="15" customHeight="1" x14ac:dyDescent="0.25">
      <c r="A38" s="135" t="s">
        <v>50</v>
      </c>
      <c r="B38" s="136"/>
      <c r="C38" s="136"/>
      <c r="D38" s="136"/>
    </row>
    <row r="39" spans="1:4" s="30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0" customFormat="1" ht="13.2" x14ac:dyDescent="0.25">
      <c r="A40" s="48" t="s">
        <v>2</v>
      </c>
      <c r="B40" s="49" t="s">
        <v>129</v>
      </c>
      <c r="C40" s="50">
        <v>8.3299999999999999E-2</v>
      </c>
      <c r="D40" s="51">
        <f>C40*D34</f>
        <v>0</v>
      </c>
    </row>
    <row r="41" spans="1:4" s="30" customFormat="1" ht="26.4" x14ac:dyDescent="0.25">
      <c r="A41" s="48" t="s">
        <v>4</v>
      </c>
      <c r="B41" s="49" t="s">
        <v>152</v>
      </c>
      <c r="C41" s="52">
        <f>(1/3)/12</f>
        <v>2.7777777777777776E-2</v>
      </c>
      <c r="D41" s="51">
        <f>D34*C41</f>
        <v>0</v>
      </c>
    </row>
    <row r="42" spans="1:4" s="30" customFormat="1" ht="13.2" x14ac:dyDescent="0.25">
      <c r="A42" s="144" t="s">
        <v>99</v>
      </c>
      <c r="B42" s="144"/>
      <c r="C42" s="53">
        <f>SUM(C40:C41)</f>
        <v>0.11107777777777778</v>
      </c>
      <c r="D42" s="54">
        <f>SUM(D40:D41)</f>
        <v>0</v>
      </c>
    </row>
    <row r="43" spans="1:4" s="30" customFormat="1" ht="26.4" x14ac:dyDescent="0.25">
      <c r="A43" s="48" t="s">
        <v>5</v>
      </c>
      <c r="B43" s="49" t="s">
        <v>100</v>
      </c>
      <c r="C43" s="52">
        <f>C42*C59</f>
        <v>3.7544288888888888E-2</v>
      </c>
      <c r="D43" s="51">
        <f>D34*C43</f>
        <v>0</v>
      </c>
    </row>
    <row r="44" spans="1:4" s="30" customFormat="1" ht="13.2" x14ac:dyDescent="0.25">
      <c r="A44" s="144" t="s">
        <v>80</v>
      </c>
      <c r="B44" s="144"/>
      <c r="C44" s="53">
        <f>SUM(C42:C43)</f>
        <v>0.14862206666666666</v>
      </c>
      <c r="D44" s="54">
        <f>SUM(D42:D43)</f>
        <v>0</v>
      </c>
    </row>
    <row r="45" spans="1:4" s="30" customFormat="1" ht="53.25" customHeight="1" x14ac:dyDescent="0.25">
      <c r="A45" s="145" t="s">
        <v>130</v>
      </c>
      <c r="B45" s="146"/>
      <c r="C45" s="146"/>
      <c r="D45" s="147"/>
    </row>
    <row r="46" spans="1:4" s="30" customFormat="1" ht="40.5" customHeight="1" x14ac:dyDescent="0.25">
      <c r="A46" s="148" t="s">
        <v>131</v>
      </c>
      <c r="B46" s="149"/>
      <c r="C46" s="149"/>
      <c r="D46" s="150"/>
    </row>
    <row r="47" spans="1:4" s="30" customFormat="1" ht="51.75" customHeight="1" x14ac:dyDescent="0.25">
      <c r="A47" s="151" t="s">
        <v>132</v>
      </c>
      <c r="B47" s="152"/>
      <c r="C47" s="152"/>
      <c r="D47" s="153"/>
    </row>
    <row r="48" spans="1:4" s="30" customFormat="1" ht="15" customHeight="1" x14ac:dyDescent="0.25">
      <c r="A48" s="109"/>
      <c r="B48" s="110"/>
      <c r="C48" s="110"/>
      <c r="D48" s="110"/>
    </row>
    <row r="49" spans="1:4" s="30" customFormat="1" ht="25.5" customHeight="1" x14ac:dyDescent="0.25">
      <c r="A49" s="142" t="s">
        <v>52</v>
      </c>
      <c r="B49" s="143"/>
      <c r="C49" s="143"/>
      <c r="D49" s="143"/>
    </row>
    <row r="50" spans="1:4" s="30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0" customFormat="1" ht="13.2" x14ac:dyDescent="0.25">
      <c r="A51" s="58" t="s">
        <v>2</v>
      </c>
      <c r="B51" s="59" t="s">
        <v>16</v>
      </c>
      <c r="C51" s="60">
        <v>0.2</v>
      </c>
      <c r="D51" s="61">
        <f>D34*C51</f>
        <v>0</v>
      </c>
    </row>
    <row r="52" spans="1:4" s="30" customFormat="1" ht="13.2" x14ac:dyDescent="0.25">
      <c r="A52" s="58" t="s">
        <v>4</v>
      </c>
      <c r="B52" s="59" t="s">
        <v>18</v>
      </c>
      <c r="C52" s="60">
        <v>2.5000000000000001E-2</v>
      </c>
      <c r="D52" s="61">
        <f>D34*C52</f>
        <v>0</v>
      </c>
    </row>
    <row r="53" spans="1:4" s="30" customFormat="1" ht="13.2" x14ac:dyDescent="0.25">
      <c r="A53" s="58" t="s">
        <v>5</v>
      </c>
      <c r="B53" s="59" t="s">
        <v>53</v>
      </c>
      <c r="C53" s="62">
        <f>'Coord. Geral'!C53</f>
        <v>0</v>
      </c>
      <c r="D53" s="61">
        <f>D34*C53</f>
        <v>0</v>
      </c>
    </row>
    <row r="54" spans="1:4" s="30" customFormat="1" ht="13.2" x14ac:dyDescent="0.25">
      <c r="A54" s="58" t="s">
        <v>6</v>
      </c>
      <c r="B54" s="59" t="s">
        <v>54</v>
      </c>
      <c r="C54" s="60">
        <v>1.4999999999999999E-2</v>
      </c>
      <c r="D54" s="61">
        <f>D34*C54</f>
        <v>0</v>
      </c>
    </row>
    <row r="55" spans="1:4" s="30" customFormat="1" ht="13.2" x14ac:dyDescent="0.25">
      <c r="A55" s="58" t="s">
        <v>7</v>
      </c>
      <c r="B55" s="59" t="s">
        <v>55</v>
      </c>
      <c r="C55" s="60">
        <v>0.01</v>
      </c>
      <c r="D55" s="61">
        <f>D34*C55</f>
        <v>0</v>
      </c>
    </row>
    <row r="56" spans="1:4" s="30" customFormat="1" ht="13.2" x14ac:dyDescent="0.25">
      <c r="A56" s="58" t="s">
        <v>8</v>
      </c>
      <c r="B56" s="59" t="s">
        <v>20</v>
      </c>
      <c r="C56" s="60">
        <v>6.0000000000000001E-3</v>
      </c>
      <c r="D56" s="61">
        <f>D34*C56</f>
        <v>0</v>
      </c>
    </row>
    <row r="57" spans="1:4" s="30" customFormat="1" ht="13.2" x14ac:dyDescent="0.25">
      <c r="A57" s="58" t="s">
        <v>9</v>
      </c>
      <c r="B57" s="59" t="s">
        <v>17</v>
      </c>
      <c r="C57" s="60">
        <v>2E-3</v>
      </c>
      <c r="D57" s="61">
        <f>D34*C57</f>
        <v>0</v>
      </c>
    </row>
    <row r="58" spans="1:4" s="30" customFormat="1" ht="13.2" x14ac:dyDescent="0.25">
      <c r="A58" s="58" t="s">
        <v>10</v>
      </c>
      <c r="B58" s="59" t="s">
        <v>19</v>
      </c>
      <c r="C58" s="60">
        <v>0.08</v>
      </c>
      <c r="D58" s="61">
        <f>D34*C58</f>
        <v>0</v>
      </c>
    </row>
    <row r="59" spans="1:4" s="30" customFormat="1" ht="13.2" x14ac:dyDescent="0.25">
      <c r="A59" s="154" t="s">
        <v>82</v>
      </c>
      <c r="B59" s="154"/>
      <c r="C59" s="63">
        <f>SUM(C51:C58)</f>
        <v>0.33800000000000002</v>
      </c>
      <c r="D59" s="64">
        <f>SUM(D51:D58)</f>
        <v>0</v>
      </c>
    </row>
    <row r="60" spans="1:4" s="30" customFormat="1" ht="27" customHeight="1" x14ac:dyDescent="0.25">
      <c r="A60" s="145" t="s">
        <v>133</v>
      </c>
      <c r="B60" s="146"/>
      <c r="C60" s="146"/>
      <c r="D60" s="147"/>
    </row>
    <row r="61" spans="1:4" s="30" customFormat="1" ht="27" customHeight="1" x14ac:dyDescent="0.25">
      <c r="A61" s="155" t="s">
        <v>134</v>
      </c>
      <c r="B61" s="156"/>
      <c r="C61" s="156"/>
      <c r="D61" s="157"/>
    </row>
    <row r="62" spans="1:4" s="30" customFormat="1" ht="27" customHeight="1" x14ac:dyDescent="0.25">
      <c r="A62" s="151" t="s">
        <v>135</v>
      </c>
      <c r="B62" s="152"/>
      <c r="C62" s="152"/>
      <c r="D62" s="153"/>
    </row>
    <row r="63" spans="1:4" s="30" customFormat="1" ht="15" customHeight="1" x14ac:dyDescent="0.25">
      <c r="A63" s="110"/>
      <c r="B63" s="110"/>
      <c r="C63" s="110"/>
      <c r="D63" s="110"/>
    </row>
    <row r="64" spans="1:4" s="30" customFormat="1" ht="15" customHeight="1" x14ac:dyDescent="0.25">
      <c r="A64" s="142" t="s">
        <v>59</v>
      </c>
      <c r="B64" s="143"/>
      <c r="C64" s="143"/>
      <c r="D64" s="143"/>
    </row>
    <row r="65" spans="1:4" s="30" customFormat="1" ht="39.6" x14ac:dyDescent="0.25">
      <c r="A65" s="112" t="s">
        <v>61</v>
      </c>
      <c r="B65" s="112" t="s">
        <v>12</v>
      </c>
      <c r="C65" s="112" t="s">
        <v>32</v>
      </c>
      <c r="D65" s="112" t="s">
        <v>47</v>
      </c>
    </row>
    <row r="66" spans="1:4" s="30" customFormat="1" ht="13.2" x14ac:dyDescent="0.25">
      <c r="A66" s="32" t="s">
        <v>2</v>
      </c>
      <c r="B66" s="66" t="s">
        <v>146</v>
      </c>
      <c r="C66" s="5">
        <f>'Coord. Geral'!C66</f>
        <v>0</v>
      </c>
      <c r="D66" s="8">
        <f>IF((C66*22*2)-(D32*6%)&gt;0,(C66*22*2)-(D32*6%),0)</f>
        <v>0</v>
      </c>
    </row>
    <row r="67" spans="1:4" s="30" customFormat="1" ht="39.6" x14ac:dyDescent="0.25">
      <c r="A67" s="32" t="s">
        <v>4</v>
      </c>
      <c r="B67" s="111" t="s">
        <v>153</v>
      </c>
      <c r="C67" s="5">
        <f>'Coord. Geral'!C67</f>
        <v>0</v>
      </c>
      <c r="D67" s="8">
        <f>C67*22</f>
        <v>0</v>
      </c>
    </row>
    <row r="68" spans="1:4" s="30" customFormat="1" ht="39.6" x14ac:dyDescent="0.25">
      <c r="A68" s="32" t="s">
        <v>5</v>
      </c>
      <c r="B68" s="66" t="s">
        <v>154</v>
      </c>
      <c r="C68" s="159">
        <f>'Coord. Geral'!C68:D68</f>
        <v>0</v>
      </c>
      <c r="D68" s="160"/>
    </row>
    <row r="69" spans="1:4" s="30" customFormat="1" ht="23.4" x14ac:dyDescent="0.25">
      <c r="A69" s="32" t="s">
        <v>6</v>
      </c>
      <c r="B69" s="66" t="s">
        <v>136</v>
      </c>
      <c r="C69" s="159">
        <f>'Coord. Geral'!C69:D69</f>
        <v>0</v>
      </c>
      <c r="D69" s="160"/>
    </row>
    <row r="70" spans="1:4" s="30" customFormat="1" ht="13.2" x14ac:dyDescent="0.25">
      <c r="A70" s="68"/>
      <c r="B70" s="104" t="s">
        <v>83</v>
      </c>
      <c r="C70" s="163">
        <f>D66+D67+C68+C69</f>
        <v>0</v>
      </c>
      <c r="D70" s="164"/>
    </row>
    <row r="71" spans="1:4" s="30" customFormat="1" ht="24.6" customHeight="1" x14ac:dyDescent="0.25">
      <c r="A71" s="165" t="s">
        <v>147</v>
      </c>
      <c r="B71" s="166"/>
      <c r="C71" s="166"/>
      <c r="D71" s="166"/>
    </row>
    <row r="72" spans="1:4" s="30" customFormat="1" ht="29.25" customHeight="1" x14ac:dyDescent="0.25">
      <c r="A72" s="142" t="s">
        <v>60</v>
      </c>
      <c r="B72" s="143"/>
      <c r="C72" s="143"/>
      <c r="D72" s="143"/>
    </row>
    <row r="73" spans="1:4" s="30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0" customFormat="1" ht="26.4" x14ac:dyDescent="0.25">
      <c r="A74" s="105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0" customFormat="1" ht="13.2" x14ac:dyDescent="0.25">
      <c r="A75" s="105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0" customFormat="1" ht="13.2" x14ac:dyDescent="0.25">
      <c r="A76" s="105" t="s">
        <v>61</v>
      </c>
      <c r="B76" s="70" t="s">
        <v>12</v>
      </c>
      <c r="C76" s="15" t="s">
        <v>63</v>
      </c>
      <c r="D76" s="11">
        <f>C70</f>
        <v>0</v>
      </c>
    </row>
    <row r="77" spans="1:4" s="30" customFormat="1" ht="13.2" x14ac:dyDescent="0.25">
      <c r="A77" s="158" t="s">
        <v>84</v>
      </c>
      <c r="B77" s="158"/>
      <c r="C77" s="14" t="s">
        <v>63</v>
      </c>
      <c r="D77" s="13">
        <f>SUM(D74:D76)</f>
        <v>0</v>
      </c>
    </row>
    <row r="78" spans="1:4" s="30" customFormat="1" x14ac:dyDescent="0.25">
      <c r="A78" s="71"/>
      <c r="B78" s="72"/>
      <c r="C78" s="72"/>
      <c r="D78" s="72"/>
    </row>
    <row r="79" spans="1:4" s="30" customFormat="1" x14ac:dyDescent="0.25">
      <c r="A79" s="71"/>
      <c r="B79" s="72"/>
      <c r="C79" s="72"/>
      <c r="D79" s="72"/>
    </row>
    <row r="80" spans="1:4" s="30" customFormat="1" ht="27" customHeight="1" x14ac:dyDescent="0.25">
      <c r="A80" s="142" t="s">
        <v>85</v>
      </c>
      <c r="B80" s="143"/>
      <c r="C80" s="143"/>
      <c r="D80" s="143"/>
    </row>
    <row r="81" spans="1:4" s="30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0" customFormat="1" ht="13.2" x14ac:dyDescent="0.25">
      <c r="A82" s="105" t="s">
        <v>2</v>
      </c>
      <c r="B82" s="73" t="s">
        <v>22</v>
      </c>
      <c r="C82" s="6">
        <f>'Coord. Geral'!C82</f>
        <v>4.1999999999999997E-3</v>
      </c>
      <c r="D82" s="11">
        <f t="shared" ref="D82:D87" si="0">D$34*C82</f>
        <v>0</v>
      </c>
    </row>
    <row r="83" spans="1:4" s="30" customFormat="1" ht="51" customHeight="1" x14ac:dyDescent="0.25">
      <c r="A83" s="105" t="s">
        <v>4</v>
      </c>
      <c r="B83" s="73" t="s">
        <v>148</v>
      </c>
      <c r="C83" s="6">
        <f>'Coord. Geral'!C83</f>
        <v>3.3599999999999998E-4</v>
      </c>
      <c r="D83" s="11">
        <f t="shared" si="0"/>
        <v>0</v>
      </c>
    </row>
    <row r="84" spans="1:4" s="30" customFormat="1" ht="75.599999999999994" x14ac:dyDescent="0.25">
      <c r="A84" s="105" t="s">
        <v>5</v>
      </c>
      <c r="B84" s="73" t="s">
        <v>149</v>
      </c>
      <c r="C84" s="6">
        <f>'Coord. Geral'!C84</f>
        <v>5.6784000000000001E-4</v>
      </c>
      <c r="D84" s="11">
        <f t="shared" si="0"/>
        <v>0</v>
      </c>
    </row>
    <row r="85" spans="1:4" s="30" customFormat="1" ht="13.2" x14ac:dyDescent="0.25">
      <c r="A85" s="105" t="s">
        <v>6</v>
      </c>
      <c r="B85" s="73" t="s">
        <v>23</v>
      </c>
      <c r="C85" s="6">
        <f>'Coord. Geral'!C85</f>
        <v>1.9400000000000001E-2</v>
      </c>
      <c r="D85" s="11">
        <f t="shared" si="0"/>
        <v>0</v>
      </c>
    </row>
    <row r="86" spans="1:4" s="30" customFormat="1" ht="76.8" x14ac:dyDescent="0.25">
      <c r="A86" s="105" t="s">
        <v>7</v>
      </c>
      <c r="B86" s="73" t="s">
        <v>150</v>
      </c>
      <c r="C86" s="6">
        <f>'Coord. Geral'!C86</f>
        <v>6.5572000000000009E-3</v>
      </c>
      <c r="D86" s="11">
        <f t="shared" si="0"/>
        <v>0</v>
      </c>
    </row>
    <row r="87" spans="1:4" s="30" customFormat="1" ht="75.599999999999994" x14ac:dyDescent="0.25">
      <c r="A87" s="105" t="s">
        <v>8</v>
      </c>
      <c r="B87" s="73" t="s">
        <v>151</v>
      </c>
      <c r="C87" s="6">
        <f>'Coord. Geral'!C87</f>
        <v>2.6228800000000002E-3</v>
      </c>
      <c r="D87" s="11">
        <f t="shared" si="0"/>
        <v>0</v>
      </c>
    </row>
    <row r="88" spans="1:4" s="30" customFormat="1" ht="13.2" x14ac:dyDescent="0.25">
      <c r="A88" s="158" t="s">
        <v>86</v>
      </c>
      <c r="B88" s="158"/>
      <c r="C88" s="16">
        <f>SUM(C82:C87)</f>
        <v>3.3683919999999999E-2</v>
      </c>
      <c r="D88" s="13">
        <f>SUM(D82:D87)</f>
        <v>0</v>
      </c>
    </row>
    <row r="89" spans="1:4" s="30" customFormat="1" ht="13.2" x14ac:dyDescent="0.25">
      <c r="A89" s="109"/>
      <c r="B89" s="110"/>
      <c r="C89" s="110"/>
      <c r="D89" s="110"/>
    </row>
    <row r="90" spans="1:4" s="30" customFormat="1" ht="13.2" x14ac:dyDescent="0.25">
      <c r="A90" s="142" t="s">
        <v>64</v>
      </c>
      <c r="B90" s="143"/>
      <c r="C90" s="143"/>
      <c r="D90" s="143"/>
    </row>
    <row r="91" spans="1:4" s="30" customFormat="1" x14ac:dyDescent="0.25"/>
    <row r="92" spans="1:4" s="30" customFormat="1" ht="51" customHeight="1" x14ac:dyDescent="0.25">
      <c r="A92" s="167" t="s">
        <v>137</v>
      </c>
      <c r="B92" s="168"/>
      <c r="C92" s="168"/>
      <c r="D92" s="169"/>
    </row>
    <row r="93" spans="1:4" s="30" customFormat="1" ht="13.2" x14ac:dyDescent="0.25">
      <c r="A93" s="106"/>
      <c r="B93" s="107"/>
      <c r="C93" s="107"/>
      <c r="D93" s="107"/>
    </row>
    <row r="94" spans="1:4" s="30" customFormat="1" ht="24.75" customHeight="1" x14ac:dyDescent="0.25">
      <c r="A94" s="142" t="s">
        <v>87</v>
      </c>
      <c r="B94" s="143"/>
      <c r="C94" s="143"/>
      <c r="D94" s="143"/>
    </row>
    <row r="95" spans="1:4" s="30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0" customFormat="1" ht="52.8" x14ac:dyDescent="0.25">
      <c r="A96" s="105" t="s">
        <v>2</v>
      </c>
      <c r="B96" s="70" t="s">
        <v>138</v>
      </c>
      <c r="C96" s="7">
        <f>(1+1/12+1/12+(1/3)/12)/12</f>
        <v>9.9537037037037021E-2</v>
      </c>
      <c r="D96" s="11">
        <f t="shared" ref="D96:D101" si="1">D$34*C96</f>
        <v>0</v>
      </c>
    </row>
    <row r="97" spans="1:4" s="30" customFormat="1" ht="26.4" x14ac:dyDescent="0.25">
      <c r="A97" s="105" t="s">
        <v>4</v>
      </c>
      <c r="B97" s="70" t="s">
        <v>89</v>
      </c>
      <c r="C97" s="10">
        <f>'Coord. Geral'!C97</f>
        <v>0</v>
      </c>
      <c r="D97" s="11">
        <f t="shared" si="1"/>
        <v>0</v>
      </c>
    </row>
    <row r="98" spans="1:4" s="30" customFormat="1" ht="26.4" x14ac:dyDescent="0.25">
      <c r="A98" s="105" t="s">
        <v>5</v>
      </c>
      <c r="B98" s="70" t="s">
        <v>90</v>
      </c>
      <c r="C98" s="10">
        <f>'Coord. Geral'!C98</f>
        <v>0</v>
      </c>
      <c r="D98" s="11">
        <f t="shared" si="1"/>
        <v>0</v>
      </c>
    </row>
    <row r="99" spans="1:4" s="30" customFormat="1" ht="26.4" x14ac:dyDescent="0.25">
      <c r="A99" s="105" t="s">
        <v>6</v>
      </c>
      <c r="B99" s="70" t="s">
        <v>91</v>
      </c>
      <c r="C99" s="10">
        <f>'Coord. Geral'!C99</f>
        <v>0</v>
      </c>
      <c r="D99" s="11">
        <f t="shared" si="1"/>
        <v>0</v>
      </c>
    </row>
    <row r="100" spans="1:4" s="30" customFormat="1" ht="26.4" x14ac:dyDescent="0.25">
      <c r="A100" s="105" t="s">
        <v>7</v>
      </c>
      <c r="B100" s="70" t="s">
        <v>92</v>
      </c>
      <c r="C100" s="10">
        <f>'Coord. Geral'!C100</f>
        <v>0</v>
      </c>
      <c r="D100" s="11">
        <f t="shared" si="1"/>
        <v>0</v>
      </c>
    </row>
    <row r="101" spans="1:4" s="30" customFormat="1" ht="26.4" x14ac:dyDescent="0.25">
      <c r="A101" s="105" t="s">
        <v>8</v>
      </c>
      <c r="B101" s="70" t="s">
        <v>93</v>
      </c>
      <c r="C101" s="10">
        <f>'Coord. Geral'!C101</f>
        <v>0</v>
      </c>
      <c r="D101" s="11">
        <f t="shared" si="1"/>
        <v>0</v>
      </c>
    </row>
    <row r="102" spans="1:4" s="30" customFormat="1" ht="13.2" x14ac:dyDescent="0.25">
      <c r="A102" s="158" t="s">
        <v>88</v>
      </c>
      <c r="B102" s="158"/>
      <c r="C102" s="17">
        <f>SUM(C96:C101)</f>
        <v>9.9537037037037021E-2</v>
      </c>
      <c r="D102" s="13">
        <f>SUM(D96:D101)</f>
        <v>0</v>
      </c>
    </row>
    <row r="103" spans="1:4" s="30" customFormat="1" ht="13.2" x14ac:dyDescent="0.25">
      <c r="A103" s="109"/>
      <c r="B103" s="110"/>
      <c r="C103" s="110"/>
      <c r="D103" s="110"/>
    </row>
    <row r="104" spans="1:4" s="30" customFormat="1" ht="26.25" customHeight="1" x14ac:dyDescent="0.25">
      <c r="A104" s="142" t="s">
        <v>94</v>
      </c>
      <c r="B104" s="143"/>
      <c r="C104" s="143"/>
      <c r="D104" s="143"/>
    </row>
    <row r="105" spans="1:4" s="30" customFormat="1" ht="26.4" x14ac:dyDescent="0.25">
      <c r="A105" s="104">
        <v>4</v>
      </c>
      <c r="B105" s="104" t="s">
        <v>66</v>
      </c>
      <c r="C105" s="104" t="s">
        <v>15</v>
      </c>
      <c r="D105" s="104" t="s">
        <v>1</v>
      </c>
    </row>
    <row r="106" spans="1:4" s="30" customFormat="1" ht="13.2" x14ac:dyDescent="0.25">
      <c r="A106" s="105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0" customFormat="1" ht="13.2" x14ac:dyDescent="0.25">
      <c r="A107" s="158" t="s">
        <v>95</v>
      </c>
      <c r="B107" s="158"/>
      <c r="C107" s="14" t="s">
        <v>63</v>
      </c>
      <c r="D107" s="13">
        <f>SUM(D106:D106)</f>
        <v>0</v>
      </c>
    </row>
    <row r="108" spans="1:4" s="30" customFormat="1" ht="13.2" x14ac:dyDescent="0.25">
      <c r="A108" s="109"/>
      <c r="B108" s="110"/>
      <c r="C108" s="110"/>
      <c r="D108" s="110"/>
    </row>
    <row r="109" spans="1:4" s="30" customFormat="1" ht="13.2" x14ac:dyDescent="0.25">
      <c r="A109" s="142" t="s">
        <v>67</v>
      </c>
      <c r="B109" s="143"/>
      <c r="C109" s="143"/>
      <c r="D109" s="143"/>
    </row>
    <row r="110" spans="1:4" s="30" customFormat="1" ht="13.2" x14ac:dyDescent="0.25">
      <c r="A110" s="108">
        <v>5</v>
      </c>
      <c r="B110" s="171" t="s">
        <v>13</v>
      </c>
      <c r="C110" s="171"/>
      <c r="D110" s="108" t="s">
        <v>1</v>
      </c>
    </row>
    <row r="111" spans="1:4" s="30" customFormat="1" ht="13.2" x14ac:dyDescent="0.25">
      <c r="A111" s="119" t="s">
        <v>2</v>
      </c>
      <c r="B111" s="182" t="s">
        <v>11</v>
      </c>
      <c r="C111" s="182"/>
      <c r="D111" s="120">
        <f>'Coord. Geral'!D111</f>
        <v>0</v>
      </c>
    </row>
    <row r="112" spans="1:4" s="30" customFormat="1" ht="13.2" x14ac:dyDescent="0.25">
      <c r="A112" s="76"/>
      <c r="B112" s="144" t="s">
        <v>97</v>
      </c>
      <c r="C112" s="144"/>
      <c r="D112" s="45">
        <f>SUM(D111:D111)</f>
        <v>0</v>
      </c>
    </row>
    <row r="113" spans="1:4" s="30" customFormat="1" x14ac:dyDescent="0.25">
      <c r="A113" s="173" t="s">
        <v>139</v>
      </c>
      <c r="B113" s="174"/>
      <c r="C113" s="174"/>
      <c r="D113" s="174"/>
    </row>
    <row r="114" spans="1:4" s="30" customFormat="1" ht="13.2" x14ac:dyDescent="0.25">
      <c r="A114" s="175"/>
      <c r="B114" s="176"/>
      <c r="C114" s="176"/>
      <c r="D114" s="176"/>
    </row>
    <row r="115" spans="1:4" s="77" customFormat="1" ht="13.2" x14ac:dyDescent="0.25">
      <c r="A115" s="177" t="s">
        <v>68</v>
      </c>
      <c r="B115" s="177"/>
      <c r="C115" s="177"/>
      <c r="D115" s="177"/>
    </row>
    <row r="116" spans="1:4" s="30" customFormat="1" ht="13.2" x14ac:dyDescent="0.25">
      <c r="A116" s="104">
        <v>6</v>
      </c>
      <c r="B116" s="104" t="s">
        <v>24</v>
      </c>
      <c r="C116" s="104" t="s">
        <v>15</v>
      </c>
      <c r="D116" s="104" t="s">
        <v>1</v>
      </c>
    </row>
    <row r="117" spans="1:4" s="30" customFormat="1" ht="13.2" x14ac:dyDescent="0.25">
      <c r="A117" s="32" t="s">
        <v>2</v>
      </c>
      <c r="B117" s="66" t="s">
        <v>25</v>
      </c>
      <c r="C117" s="10">
        <f>'Coord. Geral'!C117</f>
        <v>0</v>
      </c>
      <c r="D117" s="8">
        <f>(D34+D77+D88+D107+D112)*C117</f>
        <v>0</v>
      </c>
    </row>
    <row r="118" spans="1:4" s="30" customFormat="1" ht="13.2" x14ac:dyDescent="0.25">
      <c r="A118" s="32" t="s">
        <v>4</v>
      </c>
      <c r="B118" s="66" t="s">
        <v>27</v>
      </c>
      <c r="C118" s="10">
        <f>'Coord. Geral'!C118</f>
        <v>0</v>
      </c>
      <c r="D118" s="8">
        <f>(D34+D77+D88+D107+D112+D117)*C118</f>
        <v>0</v>
      </c>
    </row>
    <row r="119" spans="1:4" s="30" customFormat="1" ht="13.2" x14ac:dyDescent="0.25">
      <c r="A119" s="32" t="s">
        <v>5</v>
      </c>
      <c r="B119" s="66" t="s">
        <v>26</v>
      </c>
      <c r="C119" s="18">
        <f>SUM(C120:C122)</f>
        <v>0</v>
      </c>
      <c r="D119" s="9">
        <f>((D134+D117+D118)/(1-C119))*C119</f>
        <v>0</v>
      </c>
    </row>
    <row r="120" spans="1:4" s="30" customFormat="1" ht="13.2" x14ac:dyDescent="0.25">
      <c r="A120" s="66"/>
      <c r="B120" s="66" t="s">
        <v>44</v>
      </c>
      <c r="C120" s="10">
        <f>'Coord. Geral'!C120</f>
        <v>0</v>
      </c>
      <c r="D120" s="8">
        <f>((D134+D117+D118)/(1-C119))*C120</f>
        <v>0</v>
      </c>
    </row>
    <row r="121" spans="1:4" s="30" customFormat="1" ht="13.2" x14ac:dyDescent="0.25">
      <c r="A121" s="66"/>
      <c r="B121" s="66" t="s">
        <v>45</v>
      </c>
      <c r="C121" s="10">
        <f>'Coord. Geral'!C121</f>
        <v>0</v>
      </c>
      <c r="D121" s="8">
        <f>((D134+D117+D118)/(1-C119))*C121</f>
        <v>0</v>
      </c>
    </row>
    <row r="122" spans="1:4" s="30" customFormat="1" ht="13.2" x14ac:dyDescent="0.25">
      <c r="A122" s="66"/>
      <c r="B122" s="66" t="s">
        <v>46</v>
      </c>
      <c r="C122" s="10">
        <f>'Coord. Geral'!C122</f>
        <v>0</v>
      </c>
      <c r="D122" s="8">
        <f>((D134+D117+D118)/(1-C119))*C122</f>
        <v>0</v>
      </c>
    </row>
    <row r="123" spans="1:4" s="30" customFormat="1" ht="13.2" x14ac:dyDescent="0.25">
      <c r="A123" s="68"/>
      <c r="B123" s="104" t="s">
        <v>98</v>
      </c>
      <c r="C123" s="17"/>
      <c r="D123" s="13">
        <f>D117+D118+D119</f>
        <v>0</v>
      </c>
    </row>
    <row r="124" spans="1:4" s="30" customFormat="1" ht="13.2" x14ac:dyDescent="0.25">
      <c r="A124" s="78" t="s">
        <v>140</v>
      </c>
      <c r="B124" s="79"/>
      <c r="C124" s="79"/>
      <c r="D124" s="46"/>
    </row>
    <row r="125" spans="1:4" s="30" customFormat="1" ht="13.2" x14ac:dyDescent="0.25">
      <c r="A125" s="78" t="s">
        <v>141</v>
      </c>
      <c r="B125" s="46"/>
      <c r="C125" s="46"/>
      <c r="D125" s="46"/>
    </row>
    <row r="126" spans="1:4" s="30" customFormat="1" x14ac:dyDescent="0.25">
      <c r="A126" s="46"/>
      <c r="B126" s="46"/>
      <c r="C126" s="46"/>
      <c r="D126" s="46"/>
    </row>
    <row r="127" spans="1:4" s="30" customFormat="1" ht="13.2" x14ac:dyDescent="0.25">
      <c r="A127" s="177" t="s">
        <v>69</v>
      </c>
      <c r="B127" s="177"/>
      <c r="C127" s="177"/>
      <c r="D127" s="177"/>
    </row>
    <row r="128" spans="1:4" s="30" customFormat="1" ht="24" customHeight="1" x14ac:dyDescent="0.25">
      <c r="A128" s="68"/>
      <c r="B128" s="158" t="s">
        <v>28</v>
      </c>
      <c r="C128" s="158"/>
      <c r="D128" s="104" t="s">
        <v>29</v>
      </c>
    </row>
    <row r="129" spans="1:4" s="30" customFormat="1" ht="13.2" x14ac:dyDescent="0.25">
      <c r="A129" s="105" t="s">
        <v>2</v>
      </c>
      <c r="B129" s="170" t="s">
        <v>30</v>
      </c>
      <c r="C129" s="170"/>
      <c r="D129" s="11">
        <f>D34</f>
        <v>0</v>
      </c>
    </row>
    <row r="130" spans="1:4" s="30" customFormat="1" ht="13.2" x14ac:dyDescent="0.25">
      <c r="A130" s="105" t="s">
        <v>4</v>
      </c>
      <c r="B130" s="170" t="s">
        <v>70</v>
      </c>
      <c r="C130" s="170"/>
      <c r="D130" s="11">
        <f>D77</f>
        <v>0</v>
      </c>
    </row>
    <row r="131" spans="1:4" s="30" customFormat="1" ht="13.2" x14ac:dyDescent="0.25">
      <c r="A131" s="105" t="s">
        <v>5</v>
      </c>
      <c r="B131" s="170" t="s">
        <v>71</v>
      </c>
      <c r="C131" s="170"/>
      <c r="D131" s="11">
        <f>D88</f>
        <v>0</v>
      </c>
    </row>
    <row r="132" spans="1:4" s="80" customFormat="1" ht="24" customHeight="1" x14ac:dyDescent="0.3">
      <c r="A132" s="105" t="s">
        <v>6</v>
      </c>
      <c r="B132" s="170" t="s">
        <v>72</v>
      </c>
      <c r="C132" s="170"/>
      <c r="D132" s="11">
        <f>D107</f>
        <v>0</v>
      </c>
    </row>
    <row r="133" spans="1:4" s="30" customFormat="1" ht="13.2" x14ac:dyDescent="0.25">
      <c r="A133" s="105" t="s">
        <v>7</v>
      </c>
      <c r="B133" s="170" t="s">
        <v>73</v>
      </c>
      <c r="C133" s="170"/>
      <c r="D133" s="11">
        <f>D111</f>
        <v>0</v>
      </c>
    </row>
    <row r="134" spans="1:4" s="30" customFormat="1" ht="16.5" customHeight="1" x14ac:dyDescent="0.25">
      <c r="A134" s="158" t="s">
        <v>74</v>
      </c>
      <c r="B134" s="158"/>
      <c r="C134" s="158"/>
      <c r="D134" s="13">
        <f>SUM(D129:D133)</f>
        <v>0</v>
      </c>
    </row>
    <row r="135" spans="1:4" s="30" customFormat="1" ht="13.2" x14ac:dyDescent="0.25">
      <c r="A135" s="105" t="s">
        <v>8</v>
      </c>
      <c r="B135" s="179" t="s">
        <v>75</v>
      </c>
      <c r="C135" s="179"/>
      <c r="D135" s="11">
        <f>D123</f>
        <v>0</v>
      </c>
    </row>
    <row r="136" spans="1:4" s="30" customFormat="1" ht="16.5" customHeight="1" x14ac:dyDescent="0.25">
      <c r="A136" s="158" t="s">
        <v>31</v>
      </c>
      <c r="B136" s="158"/>
      <c r="C136" s="158"/>
      <c r="D136" s="13">
        <f>TRUNC((D134+D135),2)</f>
        <v>0</v>
      </c>
    </row>
    <row r="137" spans="1:4" s="30" customFormat="1" ht="12.75" customHeight="1" x14ac:dyDescent="0.25">
      <c r="A137" s="178" t="s">
        <v>102</v>
      </c>
      <c r="B137" s="178"/>
      <c r="C137" s="178"/>
      <c r="D137" s="178"/>
    </row>
    <row r="138" spans="1:4" hidden="1" x14ac:dyDescent="0.25"/>
    <row r="139" spans="1:4" hidden="1" x14ac:dyDescent="0.25"/>
    <row r="140" spans="1:4" hidden="1" x14ac:dyDescent="0.25"/>
    <row r="141" spans="1:4" hidden="1" x14ac:dyDescent="0.25">
      <c r="C141" s="81"/>
    </row>
    <row r="142" spans="1:4" hidden="1" x14ac:dyDescent="0.25"/>
    <row r="143" spans="1:4" hidden="1" x14ac:dyDescent="0.25"/>
    <row r="144" spans="1: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t="12" customHeight="1" x14ac:dyDescent="0.25"/>
  </sheetData>
  <sheetProtection formatCells="0" formatColumns="0" formatRows="0" insertColumns="0" insertRows="0"/>
  <mergeCells count="73">
    <mergeCell ref="A136:C136"/>
    <mergeCell ref="A137:D137"/>
    <mergeCell ref="B130:C130"/>
    <mergeCell ref="B131:C131"/>
    <mergeCell ref="B132:C132"/>
    <mergeCell ref="B133:C133"/>
    <mergeCell ref="A134:C134"/>
    <mergeCell ref="B135:C135"/>
    <mergeCell ref="B129:C129"/>
    <mergeCell ref="A104:D104"/>
    <mergeCell ref="A107:B107"/>
    <mergeCell ref="A109:D109"/>
    <mergeCell ref="B110:C110"/>
    <mergeCell ref="B111:C111"/>
    <mergeCell ref="B112:C112"/>
    <mergeCell ref="A113:D113"/>
    <mergeCell ref="A114:D114"/>
    <mergeCell ref="A115:D115"/>
    <mergeCell ref="A127:D127"/>
    <mergeCell ref="B128:C128"/>
    <mergeCell ref="A102:B102"/>
    <mergeCell ref="C68:D68"/>
    <mergeCell ref="C69:D69"/>
    <mergeCell ref="C70:D70"/>
    <mergeCell ref="A71:D71"/>
    <mergeCell ref="A72:D72"/>
    <mergeCell ref="A77:B77"/>
    <mergeCell ref="A80:D80"/>
    <mergeCell ref="A88:B88"/>
    <mergeCell ref="A90:D90"/>
    <mergeCell ref="A92:D92"/>
    <mergeCell ref="A94:D94"/>
    <mergeCell ref="A64:D64"/>
    <mergeCell ref="A38:D38"/>
    <mergeCell ref="A42:B42"/>
    <mergeCell ref="A44:B44"/>
    <mergeCell ref="A45:D45"/>
    <mergeCell ref="A46:D46"/>
    <mergeCell ref="A47:D47"/>
    <mergeCell ref="A49:D49"/>
    <mergeCell ref="A59:B59"/>
    <mergeCell ref="A60:D60"/>
    <mergeCell ref="A61:D61"/>
    <mergeCell ref="A62:D62"/>
    <mergeCell ref="A37:D37"/>
    <mergeCell ref="B24:C24"/>
    <mergeCell ref="B25:C25"/>
    <mergeCell ref="B26:C26"/>
    <mergeCell ref="B27:C27"/>
    <mergeCell ref="A30:D30"/>
    <mergeCell ref="B31:C31"/>
    <mergeCell ref="B32:C32"/>
    <mergeCell ref="B33:C33"/>
    <mergeCell ref="A34:C34"/>
    <mergeCell ref="A35:D35"/>
    <mergeCell ref="A36:D36"/>
    <mergeCell ref="F17:H17"/>
    <mergeCell ref="B18:C18"/>
    <mergeCell ref="B19:C19"/>
    <mergeCell ref="A21:D21"/>
    <mergeCell ref="A22:D22"/>
    <mergeCell ref="B23:C23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scale="79" fitToHeight="3" orientation="portrait" r:id="rId1"/>
  <rowBreaks count="3" manualBreakCount="3">
    <brk id="36" max="3" man="1"/>
    <brk id="62" max="3" man="1"/>
    <brk id="8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XFA262"/>
  <sheetViews>
    <sheetView view="pageBreakPreview" zoomScaleNormal="100" zoomScaleSheetLayoutView="100" workbookViewId="0">
      <selection activeCell="A13" sqref="A13:B13"/>
    </sheetView>
  </sheetViews>
  <sheetFormatPr defaultColWidth="0" defaultRowHeight="12" customHeight="1" zeroHeight="1" x14ac:dyDescent="0.25"/>
  <cols>
    <col min="1" max="1" width="5" style="21" customWidth="1"/>
    <col min="2" max="2" width="40.109375" style="21" customWidth="1"/>
    <col min="3" max="3" width="18" style="21" customWidth="1"/>
    <col min="4" max="4" width="18.21875" style="21" customWidth="1"/>
    <col min="5" max="5" width="6" style="21" hidden="1"/>
    <col min="6" max="16381" width="9.109375" style="21" hidden="1"/>
    <col min="16382" max="16384" width="8.5546875" style="21" hidden="1"/>
  </cols>
  <sheetData>
    <row r="1" spans="1:4" ht="13.2" x14ac:dyDescent="0.25">
      <c r="A1" s="1" t="s">
        <v>113</v>
      </c>
      <c r="B1" s="19"/>
      <c r="C1" s="19"/>
      <c r="D1" s="20"/>
    </row>
    <row r="2" spans="1:4" ht="13.2" x14ac:dyDescent="0.25">
      <c r="A2" s="1" t="s">
        <v>114</v>
      </c>
      <c r="B2" s="22"/>
      <c r="C2" s="23"/>
      <c r="D2" s="24"/>
    </row>
    <row r="3" spans="1:4" ht="13.2" x14ac:dyDescent="0.25">
      <c r="A3" s="1" t="s">
        <v>115</v>
      </c>
      <c r="B3" s="22"/>
      <c r="C3" s="22"/>
      <c r="D3" s="25"/>
    </row>
    <row r="4" spans="1:4" ht="13.2" x14ac:dyDescent="0.25">
      <c r="A4" s="1" t="s">
        <v>116</v>
      </c>
      <c r="B4" s="22"/>
      <c r="C4" s="22"/>
      <c r="D4" s="25"/>
    </row>
    <row r="5" spans="1:4" ht="13.2" x14ac:dyDescent="0.25">
      <c r="A5" s="1" t="s">
        <v>117</v>
      </c>
      <c r="B5" s="22"/>
      <c r="C5" s="22"/>
      <c r="D5" s="25"/>
    </row>
    <row r="6" spans="1:4" x14ac:dyDescent="0.25">
      <c r="A6" s="26"/>
      <c r="B6" s="27"/>
      <c r="C6" s="27"/>
      <c r="D6" s="28"/>
    </row>
    <row r="7" spans="1:4" x14ac:dyDescent="0.25">
      <c r="A7" s="29"/>
      <c r="B7" s="29"/>
      <c r="C7" s="29"/>
      <c r="D7" s="29"/>
    </row>
    <row r="8" spans="1:4" ht="12.75" customHeight="1" x14ac:dyDescent="0.25">
      <c r="A8" s="122" t="s">
        <v>126</v>
      </c>
      <c r="B8" s="122"/>
      <c r="C8" s="123" t="s">
        <v>143</v>
      </c>
      <c r="D8" s="123"/>
    </row>
    <row r="9" spans="1:4" ht="13.2" x14ac:dyDescent="0.25">
      <c r="A9" s="122" t="s">
        <v>33</v>
      </c>
      <c r="B9" s="122"/>
      <c r="C9" s="123" t="s">
        <v>176</v>
      </c>
      <c r="D9" s="123"/>
    </row>
    <row r="10" spans="1:4" s="30" customFormat="1" x14ac:dyDescent="0.25"/>
    <row r="11" spans="1:4" s="30" customFormat="1" ht="13.2" x14ac:dyDescent="0.25">
      <c r="A11" s="124" t="s">
        <v>34</v>
      </c>
      <c r="B11" s="124"/>
      <c r="C11" s="124"/>
      <c r="D11" s="124"/>
    </row>
    <row r="12" spans="1:4" s="30" customFormat="1" ht="26.4" x14ac:dyDescent="0.25">
      <c r="A12" s="121" t="s">
        <v>48</v>
      </c>
      <c r="B12" s="121"/>
      <c r="C12" s="31" t="s">
        <v>35</v>
      </c>
      <c r="D12" s="31" t="s">
        <v>36</v>
      </c>
    </row>
    <row r="13" spans="1:4" s="30" customFormat="1" ht="13.2" customHeight="1" x14ac:dyDescent="0.25">
      <c r="A13" s="180" t="s">
        <v>173</v>
      </c>
      <c r="B13" s="181"/>
      <c r="C13" s="32" t="s">
        <v>101</v>
      </c>
      <c r="D13" s="33">
        <v>3</v>
      </c>
    </row>
    <row r="14" spans="1:4" s="30" customFormat="1" ht="12.75" customHeight="1" x14ac:dyDescent="0.25">
      <c r="A14" s="128"/>
      <c r="B14" s="129"/>
      <c r="C14" s="129"/>
      <c r="D14" s="130"/>
    </row>
    <row r="15" spans="1:4" s="30" customFormat="1" ht="13.2" x14ac:dyDescent="0.25">
      <c r="A15" s="32" t="s">
        <v>2</v>
      </c>
      <c r="B15" s="122" t="s">
        <v>145</v>
      </c>
      <c r="C15" s="122"/>
      <c r="D15" s="3"/>
    </row>
    <row r="16" spans="1:4" s="30" customFormat="1" ht="13.2" x14ac:dyDescent="0.25">
      <c r="A16" s="32" t="s">
        <v>4</v>
      </c>
      <c r="B16" s="122" t="s">
        <v>37</v>
      </c>
      <c r="C16" s="122"/>
      <c r="D16" s="34" t="s">
        <v>119</v>
      </c>
    </row>
    <row r="17" spans="1:8" s="30" customFormat="1" ht="13.2" x14ac:dyDescent="0.25">
      <c r="A17" s="32" t="s">
        <v>5</v>
      </c>
      <c r="B17" s="122" t="s">
        <v>79</v>
      </c>
      <c r="C17" s="122"/>
      <c r="D17" s="4"/>
      <c r="F17" s="131"/>
      <c r="G17" s="131"/>
      <c r="H17" s="131"/>
    </row>
    <row r="18" spans="1:8" s="30" customFormat="1" ht="28.5" customHeight="1" x14ac:dyDescent="0.25">
      <c r="A18" s="32" t="s">
        <v>6</v>
      </c>
      <c r="B18" s="132" t="s">
        <v>118</v>
      </c>
      <c r="C18" s="133"/>
      <c r="D18" s="4"/>
    </row>
    <row r="19" spans="1:8" s="30" customFormat="1" ht="13.2" x14ac:dyDescent="0.25">
      <c r="A19" s="32" t="s">
        <v>7</v>
      </c>
      <c r="B19" s="122" t="s">
        <v>38</v>
      </c>
      <c r="C19" s="122"/>
      <c r="D19" s="105">
        <v>12</v>
      </c>
    </row>
    <row r="20" spans="1:8" s="30" customFormat="1" x14ac:dyDescent="0.25">
      <c r="A20" s="36"/>
      <c r="B20" s="36"/>
      <c r="C20" s="37"/>
      <c r="D20" s="36"/>
    </row>
    <row r="21" spans="1:8" s="30" customFormat="1" ht="13.2" x14ac:dyDescent="0.25">
      <c r="A21" s="134" t="s">
        <v>39</v>
      </c>
      <c r="B21" s="134"/>
      <c r="C21" s="134"/>
      <c r="D21" s="134"/>
    </row>
    <row r="22" spans="1:8" s="30" customFormat="1" ht="30" customHeight="1" x14ac:dyDescent="0.25">
      <c r="A22" s="121" t="s">
        <v>40</v>
      </c>
      <c r="B22" s="121"/>
      <c r="C22" s="121"/>
      <c r="D22" s="121"/>
    </row>
    <row r="23" spans="1:8" s="30" customFormat="1" ht="26.4" x14ac:dyDescent="0.25">
      <c r="A23" s="32">
        <v>1</v>
      </c>
      <c r="B23" s="125" t="s">
        <v>76</v>
      </c>
      <c r="C23" s="125"/>
      <c r="D23" s="105" t="s">
        <v>120</v>
      </c>
    </row>
    <row r="24" spans="1:8" s="30" customFormat="1" ht="13.2" x14ac:dyDescent="0.25">
      <c r="A24" s="32">
        <v>2</v>
      </c>
      <c r="B24" s="125" t="s">
        <v>77</v>
      </c>
      <c r="C24" s="125"/>
      <c r="D24" s="38">
        <v>4101</v>
      </c>
    </row>
    <row r="25" spans="1:8" s="30" customFormat="1" ht="13.2" x14ac:dyDescent="0.25">
      <c r="A25" s="32">
        <v>3</v>
      </c>
      <c r="B25" s="125" t="s">
        <v>78</v>
      </c>
      <c r="C25" s="125"/>
      <c r="D25" s="39"/>
    </row>
    <row r="26" spans="1:8" s="30" customFormat="1" ht="26.4" x14ac:dyDescent="0.25">
      <c r="A26" s="32">
        <v>4</v>
      </c>
      <c r="B26" s="125" t="s">
        <v>41</v>
      </c>
      <c r="C26" s="125"/>
      <c r="D26" s="38" t="s">
        <v>174</v>
      </c>
    </row>
    <row r="27" spans="1:8" s="30" customFormat="1" ht="13.2" x14ac:dyDescent="0.25">
      <c r="A27" s="32">
        <v>5</v>
      </c>
      <c r="B27" s="125" t="s">
        <v>42</v>
      </c>
      <c r="C27" s="125"/>
      <c r="D27" s="3"/>
    </row>
    <row r="28" spans="1:8" s="30" customFormat="1" ht="13.2" x14ac:dyDescent="0.25">
      <c r="A28" s="40"/>
      <c r="B28" s="40"/>
      <c r="C28" s="40"/>
      <c r="D28" s="41"/>
    </row>
    <row r="29" spans="1:8" s="30" customFormat="1" ht="13.2" x14ac:dyDescent="0.25">
      <c r="A29" s="40"/>
      <c r="B29" s="40"/>
      <c r="C29" s="40"/>
      <c r="D29" s="41"/>
    </row>
    <row r="30" spans="1:8" s="30" customFormat="1" ht="13.2" x14ac:dyDescent="0.25">
      <c r="A30" s="134" t="s">
        <v>43</v>
      </c>
      <c r="B30" s="134"/>
      <c r="C30" s="134"/>
      <c r="D30" s="134"/>
    </row>
    <row r="31" spans="1:8" s="30" customFormat="1" ht="13.2" x14ac:dyDescent="0.25">
      <c r="A31" s="108">
        <v>1</v>
      </c>
      <c r="B31" s="121" t="s">
        <v>0</v>
      </c>
      <c r="C31" s="121"/>
      <c r="D31" s="108" t="s">
        <v>1</v>
      </c>
    </row>
    <row r="32" spans="1:8" s="30" customFormat="1" ht="13.2" x14ac:dyDescent="0.25">
      <c r="A32" s="43" t="s">
        <v>2</v>
      </c>
      <c r="B32" s="125" t="s">
        <v>3</v>
      </c>
      <c r="C32" s="125"/>
      <c r="D32" s="5"/>
    </row>
    <row r="33" spans="1:4" s="30" customFormat="1" ht="13.2" x14ac:dyDescent="0.25">
      <c r="A33" s="43" t="s">
        <v>4</v>
      </c>
      <c r="B33" s="125" t="s">
        <v>11</v>
      </c>
      <c r="C33" s="125"/>
      <c r="D33" s="44"/>
    </row>
    <row r="34" spans="1:4" s="30" customFormat="1" ht="15" customHeight="1" x14ac:dyDescent="0.25">
      <c r="A34" s="137" t="s">
        <v>81</v>
      </c>
      <c r="B34" s="138"/>
      <c r="C34" s="139"/>
      <c r="D34" s="45">
        <f>SUM(D32:D33)</f>
        <v>0</v>
      </c>
    </row>
    <row r="35" spans="1:4" s="30" customFormat="1" ht="24" customHeight="1" x14ac:dyDescent="0.25">
      <c r="A35" s="140" t="s">
        <v>128</v>
      </c>
      <c r="B35" s="141"/>
      <c r="C35" s="141"/>
      <c r="D35" s="141"/>
    </row>
    <row r="36" spans="1:4" s="30" customFormat="1" ht="13.2" x14ac:dyDescent="0.25">
      <c r="A36" s="135"/>
      <c r="B36" s="136"/>
      <c r="C36" s="136"/>
      <c r="D36" s="136"/>
    </row>
    <row r="37" spans="1:4" s="30" customFormat="1" ht="15" customHeight="1" x14ac:dyDescent="0.25">
      <c r="A37" s="135" t="s">
        <v>49</v>
      </c>
      <c r="B37" s="136"/>
      <c r="C37" s="136"/>
      <c r="D37" s="136"/>
    </row>
    <row r="38" spans="1:4" s="46" customFormat="1" ht="15" customHeight="1" x14ac:dyDescent="0.25">
      <c r="A38" s="135" t="s">
        <v>50</v>
      </c>
      <c r="B38" s="136"/>
      <c r="C38" s="136"/>
      <c r="D38" s="136"/>
    </row>
    <row r="39" spans="1:4" s="30" customFormat="1" ht="25.5" customHeight="1" x14ac:dyDescent="0.25">
      <c r="A39" s="47" t="s">
        <v>51</v>
      </c>
      <c r="B39" s="47" t="s">
        <v>57</v>
      </c>
      <c r="C39" s="47" t="s">
        <v>15</v>
      </c>
      <c r="D39" s="47" t="s">
        <v>1</v>
      </c>
    </row>
    <row r="40" spans="1:4" s="30" customFormat="1" ht="13.2" x14ac:dyDescent="0.25">
      <c r="A40" s="48" t="s">
        <v>2</v>
      </c>
      <c r="B40" s="49" t="s">
        <v>129</v>
      </c>
      <c r="C40" s="50">
        <v>8.3299999999999999E-2</v>
      </c>
      <c r="D40" s="51">
        <f>C40*D34</f>
        <v>0</v>
      </c>
    </row>
    <row r="41" spans="1:4" s="30" customFormat="1" ht="26.4" x14ac:dyDescent="0.25">
      <c r="A41" s="48" t="s">
        <v>4</v>
      </c>
      <c r="B41" s="49" t="s">
        <v>152</v>
      </c>
      <c r="C41" s="52">
        <f>(1/3)/12</f>
        <v>2.7777777777777776E-2</v>
      </c>
      <c r="D41" s="51">
        <f>D34*C41</f>
        <v>0</v>
      </c>
    </row>
    <row r="42" spans="1:4" s="30" customFormat="1" ht="13.2" x14ac:dyDescent="0.25">
      <c r="A42" s="144" t="s">
        <v>99</v>
      </c>
      <c r="B42" s="144"/>
      <c r="C42" s="53">
        <f>SUM(C40:C41)</f>
        <v>0.11107777777777778</v>
      </c>
      <c r="D42" s="54">
        <f>SUM(D40:D41)</f>
        <v>0</v>
      </c>
    </row>
    <row r="43" spans="1:4" s="30" customFormat="1" ht="26.4" x14ac:dyDescent="0.25">
      <c r="A43" s="48" t="s">
        <v>5</v>
      </c>
      <c r="B43" s="49" t="s">
        <v>100</v>
      </c>
      <c r="C43" s="52">
        <f>C42*C59</f>
        <v>3.7544288888888888E-2</v>
      </c>
      <c r="D43" s="51">
        <f>D34*C43</f>
        <v>0</v>
      </c>
    </row>
    <row r="44" spans="1:4" s="30" customFormat="1" ht="13.2" x14ac:dyDescent="0.25">
      <c r="A44" s="144" t="s">
        <v>80</v>
      </c>
      <c r="B44" s="144"/>
      <c r="C44" s="53">
        <f>SUM(C42:C43)</f>
        <v>0.14862206666666666</v>
      </c>
      <c r="D44" s="54">
        <f>SUM(D42:D43)</f>
        <v>0</v>
      </c>
    </row>
    <row r="45" spans="1:4" s="30" customFormat="1" ht="53.25" customHeight="1" x14ac:dyDescent="0.25">
      <c r="A45" s="145" t="s">
        <v>130</v>
      </c>
      <c r="B45" s="146"/>
      <c r="C45" s="146"/>
      <c r="D45" s="147"/>
    </row>
    <row r="46" spans="1:4" s="30" customFormat="1" ht="40.5" customHeight="1" x14ac:dyDescent="0.25">
      <c r="A46" s="148" t="s">
        <v>131</v>
      </c>
      <c r="B46" s="149"/>
      <c r="C46" s="149"/>
      <c r="D46" s="150"/>
    </row>
    <row r="47" spans="1:4" s="30" customFormat="1" ht="51.75" customHeight="1" x14ac:dyDescent="0.25">
      <c r="A47" s="151" t="s">
        <v>132</v>
      </c>
      <c r="B47" s="152"/>
      <c r="C47" s="152"/>
      <c r="D47" s="153"/>
    </row>
    <row r="48" spans="1:4" s="30" customFormat="1" ht="15" customHeight="1" x14ac:dyDescent="0.25">
      <c r="A48" s="109"/>
      <c r="B48" s="110"/>
      <c r="C48" s="110"/>
      <c r="D48" s="110"/>
    </row>
    <row r="49" spans="1:4" s="30" customFormat="1" ht="25.5" customHeight="1" x14ac:dyDescent="0.25">
      <c r="A49" s="142" t="s">
        <v>52</v>
      </c>
      <c r="B49" s="143"/>
      <c r="C49" s="143"/>
      <c r="D49" s="143"/>
    </row>
    <row r="50" spans="1:4" s="30" customFormat="1" ht="17.25" customHeight="1" x14ac:dyDescent="0.25">
      <c r="A50" s="57" t="s">
        <v>56</v>
      </c>
      <c r="B50" s="57" t="s">
        <v>58</v>
      </c>
      <c r="C50" s="57" t="s">
        <v>15</v>
      </c>
      <c r="D50" s="57" t="s">
        <v>1</v>
      </c>
    </row>
    <row r="51" spans="1:4" s="30" customFormat="1" ht="13.2" x14ac:dyDescent="0.25">
      <c r="A51" s="58" t="s">
        <v>2</v>
      </c>
      <c r="B51" s="59" t="s">
        <v>16</v>
      </c>
      <c r="C51" s="60">
        <v>0.2</v>
      </c>
      <c r="D51" s="61">
        <f>D34*C51</f>
        <v>0</v>
      </c>
    </row>
    <row r="52" spans="1:4" s="30" customFormat="1" ht="13.2" x14ac:dyDescent="0.25">
      <c r="A52" s="58" t="s">
        <v>4</v>
      </c>
      <c r="B52" s="59" t="s">
        <v>18</v>
      </c>
      <c r="C52" s="60">
        <v>2.5000000000000001E-2</v>
      </c>
      <c r="D52" s="61">
        <f>D34*C52</f>
        <v>0</v>
      </c>
    </row>
    <row r="53" spans="1:4" s="30" customFormat="1" ht="13.2" x14ac:dyDescent="0.25">
      <c r="A53" s="58" t="s">
        <v>5</v>
      </c>
      <c r="B53" s="59" t="s">
        <v>53</v>
      </c>
      <c r="C53" s="62">
        <f>'Coord. Geral'!C53</f>
        <v>0</v>
      </c>
      <c r="D53" s="61">
        <f>D34*C53</f>
        <v>0</v>
      </c>
    </row>
    <row r="54" spans="1:4" s="30" customFormat="1" ht="13.2" x14ac:dyDescent="0.25">
      <c r="A54" s="58" t="s">
        <v>6</v>
      </c>
      <c r="B54" s="59" t="s">
        <v>54</v>
      </c>
      <c r="C54" s="60">
        <v>1.4999999999999999E-2</v>
      </c>
      <c r="D54" s="61">
        <f>D34*C54</f>
        <v>0</v>
      </c>
    </row>
    <row r="55" spans="1:4" s="30" customFormat="1" ht="13.2" x14ac:dyDescent="0.25">
      <c r="A55" s="58" t="s">
        <v>7</v>
      </c>
      <c r="B55" s="59" t="s">
        <v>55</v>
      </c>
      <c r="C55" s="60">
        <v>0.01</v>
      </c>
      <c r="D55" s="61">
        <f>D34*C55</f>
        <v>0</v>
      </c>
    </row>
    <row r="56" spans="1:4" s="30" customFormat="1" ht="13.2" x14ac:dyDescent="0.25">
      <c r="A56" s="58" t="s">
        <v>8</v>
      </c>
      <c r="B56" s="59" t="s">
        <v>20</v>
      </c>
      <c r="C56" s="60">
        <v>6.0000000000000001E-3</v>
      </c>
      <c r="D56" s="61">
        <f>D34*C56</f>
        <v>0</v>
      </c>
    </row>
    <row r="57" spans="1:4" s="30" customFormat="1" ht="13.2" x14ac:dyDescent="0.25">
      <c r="A57" s="58" t="s">
        <v>9</v>
      </c>
      <c r="B57" s="59" t="s">
        <v>17</v>
      </c>
      <c r="C57" s="60">
        <v>2E-3</v>
      </c>
      <c r="D57" s="61">
        <f>D34*C57</f>
        <v>0</v>
      </c>
    </row>
    <row r="58" spans="1:4" s="30" customFormat="1" ht="13.2" x14ac:dyDescent="0.25">
      <c r="A58" s="58" t="s">
        <v>10</v>
      </c>
      <c r="B58" s="59" t="s">
        <v>19</v>
      </c>
      <c r="C58" s="60">
        <v>0.08</v>
      </c>
      <c r="D58" s="61">
        <f>D34*C58</f>
        <v>0</v>
      </c>
    </row>
    <row r="59" spans="1:4" s="30" customFormat="1" ht="13.2" x14ac:dyDescent="0.25">
      <c r="A59" s="154" t="s">
        <v>82</v>
      </c>
      <c r="B59" s="154"/>
      <c r="C59" s="63">
        <f>SUM(C51:C58)</f>
        <v>0.33800000000000002</v>
      </c>
      <c r="D59" s="64">
        <f>SUM(D51:D58)</f>
        <v>0</v>
      </c>
    </row>
    <row r="60" spans="1:4" s="30" customFormat="1" ht="27" customHeight="1" x14ac:dyDescent="0.25">
      <c r="A60" s="145" t="s">
        <v>133</v>
      </c>
      <c r="B60" s="146"/>
      <c r="C60" s="146"/>
      <c r="D60" s="147"/>
    </row>
    <row r="61" spans="1:4" s="30" customFormat="1" ht="27" customHeight="1" x14ac:dyDescent="0.25">
      <c r="A61" s="155" t="s">
        <v>134</v>
      </c>
      <c r="B61" s="156"/>
      <c r="C61" s="156"/>
      <c r="D61" s="157"/>
    </row>
    <row r="62" spans="1:4" s="30" customFormat="1" ht="27" customHeight="1" x14ac:dyDescent="0.25">
      <c r="A62" s="151" t="s">
        <v>135</v>
      </c>
      <c r="B62" s="152"/>
      <c r="C62" s="152"/>
      <c r="D62" s="153"/>
    </row>
    <row r="63" spans="1:4" s="30" customFormat="1" ht="15" customHeight="1" x14ac:dyDescent="0.25">
      <c r="A63" s="110"/>
      <c r="B63" s="110"/>
      <c r="C63" s="110"/>
      <c r="D63" s="110"/>
    </row>
    <row r="64" spans="1:4" s="30" customFormat="1" ht="15" customHeight="1" x14ac:dyDescent="0.25">
      <c r="A64" s="142" t="s">
        <v>59</v>
      </c>
      <c r="B64" s="143"/>
      <c r="C64" s="143"/>
      <c r="D64" s="143"/>
    </row>
    <row r="65" spans="1:4" s="30" customFormat="1" ht="39.6" x14ac:dyDescent="0.25">
      <c r="A65" s="112" t="s">
        <v>61</v>
      </c>
      <c r="B65" s="112" t="s">
        <v>12</v>
      </c>
      <c r="C65" s="112" t="s">
        <v>32</v>
      </c>
      <c r="D65" s="112" t="s">
        <v>47</v>
      </c>
    </row>
    <row r="66" spans="1:4" s="30" customFormat="1" ht="13.2" x14ac:dyDescent="0.25">
      <c r="A66" s="32" t="s">
        <v>2</v>
      </c>
      <c r="B66" s="66" t="s">
        <v>146</v>
      </c>
      <c r="C66" s="5">
        <f>'Coord. Geral'!C66</f>
        <v>0</v>
      </c>
      <c r="D66" s="8">
        <f>IF((C66*22*2)-(D32*6%)&gt;0,(C66*22*2)-(D32*6%),0)</f>
        <v>0</v>
      </c>
    </row>
    <row r="67" spans="1:4" s="30" customFormat="1" ht="39.6" x14ac:dyDescent="0.25">
      <c r="A67" s="32" t="s">
        <v>4</v>
      </c>
      <c r="B67" s="111" t="s">
        <v>153</v>
      </c>
      <c r="C67" s="5">
        <f>'Coord. Geral'!C67</f>
        <v>0</v>
      </c>
      <c r="D67" s="8">
        <f>C67*22</f>
        <v>0</v>
      </c>
    </row>
    <row r="68" spans="1:4" s="30" customFormat="1" ht="39.6" x14ac:dyDescent="0.25">
      <c r="A68" s="32" t="s">
        <v>5</v>
      </c>
      <c r="B68" s="66" t="s">
        <v>154</v>
      </c>
      <c r="C68" s="159">
        <f>'Coord. Geral'!C68:D68</f>
        <v>0</v>
      </c>
      <c r="D68" s="160"/>
    </row>
    <row r="69" spans="1:4" s="30" customFormat="1" ht="23.4" x14ac:dyDescent="0.25">
      <c r="A69" s="32" t="s">
        <v>6</v>
      </c>
      <c r="B69" s="66" t="s">
        <v>136</v>
      </c>
      <c r="C69" s="159">
        <f>'Coord. Geral'!C69:D69</f>
        <v>0</v>
      </c>
      <c r="D69" s="160"/>
    </row>
    <row r="70" spans="1:4" s="30" customFormat="1" ht="13.2" x14ac:dyDescent="0.25">
      <c r="A70" s="68"/>
      <c r="B70" s="104" t="s">
        <v>83</v>
      </c>
      <c r="C70" s="163">
        <f>D66+D67+C68+C69</f>
        <v>0</v>
      </c>
      <c r="D70" s="164"/>
    </row>
    <row r="71" spans="1:4" s="30" customFormat="1" ht="24.6" customHeight="1" x14ac:dyDescent="0.25">
      <c r="A71" s="165" t="s">
        <v>147</v>
      </c>
      <c r="B71" s="166"/>
      <c r="C71" s="166"/>
      <c r="D71" s="166"/>
    </row>
    <row r="72" spans="1:4" s="30" customFormat="1" ht="29.25" customHeight="1" x14ac:dyDescent="0.25">
      <c r="A72" s="142" t="s">
        <v>60</v>
      </c>
      <c r="B72" s="143"/>
      <c r="C72" s="143"/>
      <c r="D72" s="143"/>
    </row>
    <row r="73" spans="1:4" s="30" customFormat="1" ht="26.4" x14ac:dyDescent="0.25">
      <c r="A73" s="47">
        <v>2</v>
      </c>
      <c r="B73" s="47" t="s">
        <v>62</v>
      </c>
      <c r="C73" s="47" t="s">
        <v>15</v>
      </c>
      <c r="D73" s="47" t="s">
        <v>1</v>
      </c>
    </row>
    <row r="74" spans="1:4" s="30" customFormat="1" ht="26.4" x14ac:dyDescent="0.25">
      <c r="A74" s="105" t="s">
        <v>51</v>
      </c>
      <c r="B74" s="70" t="s">
        <v>57</v>
      </c>
      <c r="C74" s="15">
        <f>C44</f>
        <v>0.14862206666666666</v>
      </c>
      <c r="D74" s="11">
        <f>D44</f>
        <v>0</v>
      </c>
    </row>
    <row r="75" spans="1:4" s="30" customFormat="1" ht="13.2" x14ac:dyDescent="0.25">
      <c r="A75" s="105" t="s">
        <v>56</v>
      </c>
      <c r="B75" s="70" t="s">
        <v>58</v>
      </c>
      <c r="C75" s="15">
        <f>C59</f>
        <v>0.33800000000000002</v>
      </c>
      <c r="D75" s="11">
        <f>D59</f>
        <v>0</v>
      </c>
    </row>
    <row r="76" spans="1:4" s="30" customFormat="1" ht="13.2" x14ac:dyDescent="0.25">
      <c r="A76" s="105" t="s">
        <v>61</v>
      </c>
      <c r="B76" s="70" t="s">
        <v>12</v>
      </c>
      <c r="C76" s="15" t="s">
        <v>63</v>
      </c>
      <c r="D76" s="11">
        <f>C70</f>
        <v>0</v>
      </c>
    </row>
    <row r="77" spans="1:4" s="30" customFormat="1" ht="13.2" x14ac:dyDescent="0.25">
      <c r="A77" s="158" t="s">
        <v>84</v>
      </c>
      <c r="B77" s="158"/>
      <c r="C77" s="14" t="s">
        <v>63</v>
      </c>
      <c r="D77" s="13">
        <f>SUM(D74:D76)</f>
        <v>0</v>
      </c>
    </row>
    <row r="78" spans="1:4" s="30" customFormat="1" x14ac:dyDescent="0.25">
      <c r="A78" s="71"/>
      <c r="B78" s="72"/>
      <c r="C78" s="72"/>
      <c r="D78" s="72"/>
    </row>
    <row r="79" spans="1:4" s="30" customFormat="1" x14ac:dyDescent="0.25">
      <c r="A79" s="71"/>
      <c r="B79" s="72"/>
      <c r="C79" s="72"/>
      <c r="D79" s="72"/>
    </row>
    <row r="80" spans="1:4" s="30" customFormat="1" ht="27" customHeight="1" x14ac:dyDescent="0.25">
      <c r="A80" s="142" t="s">
        <v>85</v>
      </c>
      <c r="B80" s="143"/>
      <c r="C80" s="143"/>
      <c r="D80" s="143"/>
    </row>
    <row r="81" spans="1:4" s="30" customFormat="1" ht="18.75" customHeight="1" x14ac:dyDescent="0.25">
      <c r="A81" s="47">
        <v>3</v>
      </c>
      <c r="B81" s="47" t="s">
        <v>21</v>
      </c>
      <c r="C81" s="47" t="s">
        <v>15</v>
      </c>
      <c r="D81" s="47" t="s">
        <v>1</v>
      </c>
    </row>
    <row r="82" spans="1:4" s="30" customFormat="1" ht="13.2" x14ac:dyDescent="0.25">
      <c r="A82" s="105" t="s">
        <v>2</v>
      </c>
      <c r="B82" s="73" t="s">
        <v>22</v>
      </c>
      <c r="C82" s="6">
        <f>'Coord. Geral'!C82</f>
        <v>4.1999999999999997E-3</v>
      </c>
      <c r="D82" s="11">
        <f t="shared" ref="D82:D87" si="0">D$34*C82</f>
        <v>0</v>
      </c>
    </row>
    <row r="83" spans="1:4" s="30" customFormat="1" ht="51" customHeight="1" x14ac:dyDescent="0.25">
      <c r="A83" s="105" t="s">
        <v>4</v>
      </c>
      <c r="B83" s="73" t="s">
        <v>148</v>
      </c>
      <c r="C83" s="6">
        <f>'Coord. Geral'!C83</f>
        <v>3.3599999999999998E-4</v>
      </c>
      <c r="D83" s="11">
        <f t="shared" si="0"/>
        <v>0</v>
      </c>
    </row>
    <row r="84" spans="1:4" s="30" customFormat="1" ht="75.599999999999994" x14ac:dyDescent="0.25">
      <c r="A84" s="105" t="s">
        <v>5</v>
      </c>
      <c r="B84" s="73" t="s">
        <v>149</v>
      </c>
      <c r="C84" s="6">
        <f>'Coord. Geral'!C84</f>
        <v>5.6784000000000001E-4</v>
      </c>
      <c r="D84" s="11">
        <f t="shared" si="0"/>
        <v>0</v>
      </c>
    </row>
    <row r="85" spans="1:4" s="30" customFormat="1" ht="13.2" x14ac:dyDescent="0.25">
      <c r="A85" s="105" t="s">
        <v>6</v>
      </c>
      <c r="B85" s="73" t="s">
        <v>23</v>
      </c>
      <c r="C85" s="6">
        <f>'Coord. Geral'!C85</f>
        <v>1.9400000000000001E-2</v>
      </c>
      <c r="D85" s="11">
        <f t="shared" si="0"/>
        <v>0</v>
      </c>
    </row>
    <row r="86" spans="1:4" s="30" customFormat="1" ht="76.8" x14ac:dyDescent="0.25">
      <c r="A86" s="105" t="s">
        <v>7</v>
      </c>
      <c r="B86" s="73" t="s">
        <v>150</v>
      </c>
      <c r="C86" s="6">
        <f>'Coord. Geral'!C86</f>
        <v>6.5572000000000009E-3</v>
      </c>
      <c r="D86" s="11">
        <f t="shared" si="0"/>
        <v>0</v>
      </c>
    </row>
    <row r="87" spans="1:4" s="30" customFormat="1" ht="75.599999999999994" x14ac:dyDescent="0.25">
      <c r="A87" s="105" t="s">
        <v>8</v>
      </c>
      <c r="B87" s="73" t="s">
        <v>151</v>
      </c>
      <c r="C87" s="6">
        <f>'Coord. Geral'!C87</f>
        <v>2.6228800000000002E-3</v>
      </c>
      <c r="D87" s="11">
        <f t="shared" si="0"/>
        <v>0</v>
      </c>
    </row>
    <row r="88" spans="1:4" s="30" customFormat="1" ht="13.2" x14ac:dyDescent="0.25">
      <c r="A88" s="158" t="s">
        <v>86</v>
      </c>
      <c r="B88" s="158"/>
      <c r="C88" s="16">
        <f>SUM(C82:C87)</f>
        <v>3.3683919999999999E-2</v>
      </c>
      <c r="D88" s="13">
        <f>SUM(D82:D87)</f>
        <v>0</v>
      </c>
    </row>
    <row r="89" spans="1:4" s="30" customFormat="1" ht="13.2" x14ac:dyDescent="0.25">
      <c r="A89" s="109"/>
      <c r="B89" s="110"/>
      <c r="C89" s="110"/>
      <c r="D89" s="110"/>
    </row>
    <row r="90" spans="1:4" s="30" customFormat="1" ht="13.2" x14ac:dyDescent="0.25">
      <c r="A90" s="142" t="s">
        <v>64</v>
      </c>
      <c r="B90" s="143"/>
      <c r="C90" s="143"/>
      <c r="D90" s="143"/>
    </row>
    <row r="91" spans="1:4" s="30" customFormat="1" x14ac:dyDescent="0.25"/>
    <row r="92" spans="1:4" s="30" customFormat="1" ht="51" customHeight="1" x14ac:dyDescent="0.25">
      <c r="A92" s="167" t="s">
        <v>137</v>
      </c>
      <c r="B92" s="168"/>
      <c r="C92" s="168"/>
      <c r="D92" s="169"/>
    </row>
    <row r="93" spans="1:4" s="30" customFormat="1" ht="13.2" x14ac:dyDescent="0.25">
      <c r="A93" s="106"/>
      <c r="B93" s="107"/>
      <c r="C93" s="107"/>
      <c r="D93" s="107"/>
    </row>
    <row r="94" spans="1:4" s="30" customFormat="1" ht="24.75" customHeight="1" x14ac:dyDescent="0.25">
      <c r="A94" s="142" t="s">
        <v>87</v>
      </c>
      <c r="B94" s="143"/>
      <c r="C94" s="143"/>
      <c r="D94" s="143"/>
    </row>
    <row r="95" spans="1:4" s="30" customFormat="1" ht="19.5" customHeight="1" x14ac:dyDescent="0.25">
      <c r="A95" s="47" t="s">
        <v>14</v>
      </c>
      <c r="B95" s="47" t="s">
        <v>65</v>
      </c>
      <c r="C95" s="47" t="s">
        <v>15</v>
      </c>
      <c r="D95" s="47" t="s">
        <v>1</v>
      </c>
    </row>
    <row r="96" spans="1:4" s="30" customFormat="1" ht="52.8" x14ac:dyDescent="0.25">
      <c r="A96" s="105" t="s">
        <v>2</v>
      </c>
      <c r="B96" s="70" t="s">
        <v>138</v>
      </c>
      <c r="C96" s="7">
        <f>(1+1/12+1/12+(1/3)/12)/12</f>
        <v>9.9537037037037021E-2</v>
      </c>
      <c r="D96" s="11">
        <f t="shared" ref="D96:D101" si="1">D$34*C96</f>
        <v>0</v>
      </c>
    </row>
    <row r="97" spans="1:4" s="30" customFormat="1" ht="26.4" x14ac:dyDescent="0.25">
      <c r="A97" s="105" t="s">
        <v>4</v>
      </c>
      <c r="B97" s="70" t="s">
        <v>89</v>
      </c>
      <c r="C97" s="10">
        <f>'Coord. Geral'!C97</f>
        <v>0</v>
      </c>
      <c r="D97" s="11">
        <f t="shared" si="1"/>
        <v>0</v>
      </c>
    </row>
    <row r="98" spans="1:4" s="30" customFormat="1" ht="26.4" x14ac:dyDescent="0.25">
      <c r="A98" s="105" t="s">
        <v>5</v>
      </c>
      <c r="B98" s="70" t="s">
        <v>90</v>
      </c>
      <c r="C98" s="10">
        <f>'Coord. Geral'!C98</f>
        <v>0</v>
      </c>
      <c r="D98" s="11">
        <f t="shared" si="1"/>
        <v>0</v>
      </c>
    </row>
    <row r="99" spans="1:4" s="30" customFormat="1" ht="26.4" x14ac:dyDescent="0.25">
      <c r="A99" s="105" t="s">
        <v>6</v>
      </c>
      <c r="B99" s="70" t="s">
        <v>91</v>
      </c>
      <c r="C99" s="10">
        <f>'Coord. Geral'!C99</f>
        <v>0</v>
      </c>
      <c r="D99" s="11">
        <f t="shared" si="1"/>
        <v>0</v>
      </c>
    </row>
    <row r="100" spans="1:4" s="30" customFormat="1" ht="26.4" x14ac:dyDescent="0.25">
      <c r="A100" s="105" t="s">
        <v>7</v>
      </c>
      <c r="B100" s="70" t="s">
        <v>92</v>
      </c>
      <c r="C100" s="10">
        <f>'Coord. Geral'!C100</f>
        <v>0</v>
      </c>
      <c r="D100" s="11">
        <f t="shared" si="1"/>
        <v>0</v>
      </c>
    </row>
    <row r="101" spans="1:4" s="30" customFormat="1" ht="26.4" x14ac:dyDescent="0.25">
      <c r="A101" s="105" t="s">
        <v>8</v>
      </c>
      <c r="B101" s="70" t="s">
        <v>93</v>
      </c>
      <c r="C101" s="10">
        <f>'Coord. Geral'!C101</f>
        <v>0</v>
      </c>
      <c r="D101" s="11">
        <f t="shared" si="1"/>
        <v>0</v>
      </c>
    </row>
    <row r="102" spans="1:4" s="30" customFormat="1" ht="13.2" x14ac:dyDescent="0.25">
      <c r="A102" s="158" t="s">
        <v>88</v>
      </c>
      <c r="B102" s="158"/>
      <c r="C102" s="17">
        <f>SUM(C96:C101)</f>
        <v>9.9537037037037021E-2</v>
      </c>
      <c r="D102" s="13">
        <f>SUM(D96:D101)</f>
        <v>0</v>
      </c>
    </row>
    <row r="103" spans="1:4" s="30" customFormat="1" ht="13.2" x14ac:dyDescent="0.25">
      <c r="A103" s="109"/>
      <c r="B103" s="110"/>
      <c r="C103" s="110"/>
      <c r="D103" s="110"/>
    </row>
    <row r="104" spans="1:4" s="30" customFormat="1" ht="26.25" customHeight="1" x14ac:dyDescent="0.25">
      <c r="A104" s="142" t="s">
        <v>94</v>
      </c>
      <c r="B104" s="143"/>
      <c r="C104" s="143"/>
      <c r="D104" s="143"/>
    </row>
    <row r="105" spans="1:4" s="30" customFormat="1" ht="26.4" x14ac:dyDescent="0.25">
      <c r="A105" s="104">
        <v>4</v>
      </c>
      <c r="B105" s="104" t="s">
        <v>66</v>
      </c>
      <c r="C105" s="104" t="s">
        <v>15</v>
      </c>
      <c r="D105" s="104" t="s">
        <v>1</v>
      </c>
    </row>
    <row r="106" spans="1:4" s="30" customFormat="1" ht="13.2" x14ac:dyDescent="0.25">
      <c r="A106" s="105" t="s">
        <v>14</v>
      </c>
      <c r="B106" s="70" t="s">
        <v>96</v>
      </c>
      <c r="C106" s="15">
        <f>C102</f>
        <v>9.9537037037037021E-2</v>
      </c>
      <c r="D106" s="11">
        <f>D102</f>
        <v>0</v>
      </c>
    </row>
    <row r="107" spans="1:4" s="30" customFormat="1" ht="13.2" x14ac:dyDescent="0.25">
      <c r="A107" s="158" t="s">
        <v>95</v>
      </c>
      <c r="B107" s="158"/>
      <c r="C107" s="14" t="s">
        <v>63</v>
      </c>
      <c r="D107" s="13">
        <f>SUM(D106:D106)</f>
        <v>0</v>
      </c>
    </row>
    <row r="108" spans="1:4" s="30" customFormat="1" ht="13.2" x14ac:dyDescent="0.25">
      <c r="A108" s="109"/>
      <c r="B108" s="110"/>
      <c r="C108" s="110"/>
      <c r="D108" s="110"/>
    </row>
    <row r="109" spans="1:4" s="30" customFormat="1" ht="13.2" x14ac:dyDescent="0.25">
      <c r="A109" s="142" t="s">
        <v>67</v>
      </c>
      <c r="B109" s="143"/>
      <c r="C109" s="143"/>
      <c r="D109" s="143"/>
    </row>
    <row r="110" spans="1:4" s="30" customFormat="1" ht="13.2" x14ac:dyDescent="0.25">
      <c r="A110" s="108">
        <v>5</v>
      </c>
      <c r="B110" s="171" t="s">
        <v>13</v>
      </c>
      <c r="C110" s="171"/>
      <c r="D110" s="108" t="s">
        <v>1</v>
      </c>
    </row>
    <row r="111" spans="1:4" s="30" customFormat="1" ht="13.2" x14ac:dyDescent="0.25">
      <c r="A111" s="119" t="s">
        <v>2</v>
      </c>
      <c r="B111" s="182" t="s">
        <v>11</v>
      </c>
      <c r="C111" s="182"/>
      <c r="D111" s="120">
        <f>'Coord. Geral'!D111</f>
        <v>0</v>
      </c>
    </row>
    <row r="112" spans="1:4" s="30" customFormat="1" ht="13.2" x14ac:dyDescent="0.25">
      <c r="A112" s="76"/>
      <c r="B112" s="144" t="s">
        <v>97</v>
      </c>
      <c r="C112" s="144"/>
      <c r="D112" s="45">
        <f>SUM(D111:D111)</f>
        <v>0</v>
      </c>
    </row>
    <row r="113" spans="1:4" s="30" customFormat="1" x14ac:dyDescent="0.25">
      <c r="A113" s="173" t="s">
        <v>139</v>
      </c>
      <c r="B113" s="174"/>
      <c r="C113" s="174"/>
      <c r="D113" s="174"/>
    </row>
    <row r="114" spans="1:4" s="30" customFormat="1" ht="13.2" x14ac:dyDescent="0.25">
      <c r="A114" s="175"/>
      <c r="B114" s="176"/>
      <c r="C114" s="176"/>
      <c r="D114" s="176"/>
    </row>
    <row r="115" spans="1:4" s="77" customFormat="1" ht="13.2" x14ac:dyDescent="0.25">
      <c r="A115" s="177" t="s">
        <v>68</v>
      </c>
      <c r="B115" s="177"/>
      <c r="C115" s="177"/>
      <c r="D115" s="177"/>
    </row>
    <row r="116" spans="1:4" s="30" customFormat="1" ht="13.2" x14ac:dyDescent="0.25">
      <c r="A116" s="104">
        <v>6</v>
      </c>
      <c r="B116" s="104" t="s">
        <v>24</v>
      </c>
      <c r="C116" s="104" t="s">
        <v>15</v>
      </c>
      <c r="D116" s="104" t="s">
        <v>1</v>
      </c>
    </row>
    <row r="117" spans="1:4" s="30" customFormat="1" ht="13.2" x14ac:dyDescent="0.25">
      <c r="A117" s="32" t="s">
        <v>2</v>
      </c>
      <c r="B117" s="66" t="s">
        <v>25</v>
      </c>
      <c r="C117" s="10">
        <f>'Coord. Geral'!C117</f>
        <v>0</v>
      </c>
      <c r="D117" s="8">
        <f>(D34+D77+D88+D107+D112)*C117</f>
        <v>0</v>
      </c>
    </row>
    <row r="118" spans="1:4" s="30" customFormat="1" ht="13.2" x14ac:dyDescent="0.25">
      <c r="A118" s="32" t="s">
        <v>4</v>
      </c>
      <c r="B118" s="66" t="s">
        <v>27</v>
      </c>
      <c r="C118" s="10">
        <f>'Coord. Geral'!C118</f>
        <v>0</v>
      </c>
      <c r="D118" s="8">
        <f>(D34+D77+D88+D107+D112+D117)*C118</f>
        <v>0</v>
      </c>
    </row>
    <row r="119" spans="1:4" s="30" customFormat="1" ht="13.2" x14ac:dyDescent="0.25">
      <c r="A119" s="32" t="s">
        <v>5</v>
      </c>
      <c r="B119" s="66" t="s">
        <v>26</v>
      </c>
      <c r="C119" s="18">
        <f>SUM(C120:C122)</f>
        <v>0</v>
      </c>
      <c r="D119" s="9">
        <f>((D134+D117+D118)/(1-C119))*C119</f>
        <v>0</v>
      </c>
    </row>
    <row r="120" spans="1:4" s="30" customFormat="1" ht="13.2" x14ac:dyDescent="0.25">
      <c r="A120" s="66"/>
      <c r="B120" s="66" t="s">
        <v>44</v>
      </c>
      <c r="C120" s="10">
        <f>'Coord. Geral'!C120</f>
        <v>0</v>
      </c>
      <c r="D120" s="8">
        <f>((D134+D117+D118)/(1-C119))*C120</f>
        <v>0</v>
      </c>
    </row>
    <row r="121" spans="1:4" s="30" customFormat="1" ht="13.2" x14ac:dyDescent="0.25">
      <c r="A121" s="66"/>
      <c r="B121" s="66" t="s">
        <v>45</v>
      </c>
      <c r="C121" s="10">
        <f>'Coord. Geral'!C121</f>
        <v>0</v>
      </c>
      <c r="D121" s="8">
        <f>((D134+D117+D118)/(1-C119))*C121</f>
        <v>0</v>
      </c>
    </row>
    <row r="122" spans="1:4" s="30" customFormat="1" ht="13.2" x14ac:dyDescent="0.25">
      <c r="A122" s="66"/>
      <c r="B122" s="66" t="s">
        <v>46</v>
      </c>
      <c r="C122" s="10">
        <f>'Coord. Geral'!C122</f>
        <v>0</v>
      </c>
      <c r="D122" s="8">
        <f>((D134+D117+D118)/(1-C119))*C122</f>
        <v>0</v>
      </c>
    </row>
    <row r="123" spans="1:4" s="30" customFormat="1" ht="13.2" x14ac:dyDescent="0.25">
      <c r="A123" s="68"/>
      <c r="B123" s="104" t="s">
        <v>98</v>
      </c>
      <c r="C123" s="17"/>
      <c r="D123" s="13">
        <f>D117+D118+D119</f>
        <v>0</v>
      </c>
    </row>
    <row r="124" spans="1:4" s="30" customFormat="1" ht="13.2" x14ac:dyDescent="0.25">
      <c r="A124" s="78" t="s">
        <v>140</v>
      </c>
      <c r="B124" s="79"/>
      <c r="C124" s="79"/>
      <c r="D124" s="46"/>
    </row>
    <row r="125" spans="1:4" s="30" customFormat="1" ht="13.2" x14ac:dyDescent="0.25">
      <c r="A125" s="78" t="s">
        <v>141</v>
      </c>
      <c r="B125" s="46"/>
      <c r="C125" s="46"/>
      <c r="D125" s="46"/>
    </row>
    <row r="126" spans="1:4" s="30" customFormat="1" x14ac:dyDescent="0.25">
      <c r="A126" s="46"/>
      <c r="B126" s="46"/>
      <c r="C126" s="46"/>
      <c r="D126" s="46"/>
    </row>
    <row r="127" spans="1:4" s="30" customFormat="1" ht="13.2" x14ac:dyDescent="0.25">
      <c r="A127" s="177" t="s">
        <v>69</v>
      </c>
      <c r="B127" s="177"/>
      <c r="C127" s="177"/>
      <c r="D127" s="177"/>
    </row>
    <row r="128" spans="1:4" s="30" customFormat="1" ht="24" customHeight="1" x14ac:dyDescent="0.25">
      <c r="A128" s="68"/>
      <c r="B128" s="158" t="s">
        <v>28</v>
      </c>
      <c r="C128" s="158"/>
      <c r="D128" s="104" t="s">
        <v>29</v>
      </c>
    </row>
    <row r="129" spans="1:4" s="30" customFormat="1" ht="13.2" x14ac:dyDescent="0.25">
      <c r="A129" s="105" t="s">
        <v>2</v>
      </c>
      <c r="B129" s="170" t="s">
        <v>30</v>
      </c>
      <c r="C129" s="170"/>
      <c r="D129" s="11">
        <f>D34</f>
        <v>0</v>
      </c>
    </row>
    <row r="130" spans="1:4" s="30" customFormat="1" ht="13.2" x14ac:dyDescent="0.25">
      <c r="A130" s="105" t="s">
        <v>4</v>
      </c>
      <c r="B130" s="170" t="s">
        <v>70</v>
      </c>
      <c r="C130" s="170"/>
      <c r="D130" s="11">
        <f>D77</f>
        <v>0</v>
      </c>
    </row>
    <row r="131" spans="1:4" s="30" customFormat="1" ht="13.2" x14ac:dyDescent="0.25">
      <c r="A131" s="105" t="s">
        <v>5</v>
      </c>
      <c r="B131" s="170" t="s">
        <v>71</v>
      </c>
      <c r="C131" s="170"/>
      <c r="D131" s="11">
        <f>D88</f>
        <v>0</v>
      </c>
    </row>
    <row r="132" spans="1:4" s="80" customFormat="1" ht="24" customHeight="1" x14ac:dyDescent="0.3">
      <c r="A132" s="105" t="s">
        <v>6</v>
      </c>
      <c r="B132" s="170" t="s">
        <v>72</v>
      </c>
      <c r="C132" s="170"/>
      <c r="D132" s="11">
        <f>D107</f>
        <v>0</v>
      </c>
    </row>
    <row r="133" spans="1:4" s="30" customFormat="1" ht="13.2" x14ac:dyDescent="0.25">
      <c r="A133" s="105" t="s">
        <v>7</v>
      </c>
      <c r="B133" s="170" t="s">
        <v>73</v>
      </c>
      <c r="C133" s="170"/>
      <c r="D133" s="11">
        <f>D111</f>
        <v>0</v>
      </c>
    </row>
    <row r="134" spans="1:4" s="30" customFormat="1" ht="16.5" customHeight="1" x14ac:dyDescent="0.25">
      <c r="A134" s="158" t="s">
        <v>74</v>
      </c>
      <c r="B134" s="158"/>
      <c r="C134" s="158"/>
      <c r="D134" s="13">
        <f>SUM(D129:D133)</f>
        <v>0</v>
      </c>
    </row>
    <row r="135" spans="1:4" s="30" customFormat="1" ht="13.2" x14ac:dyDescent="0.25">
      <c r="A135" s="105" t="s">
        <v>8</v>
      </c>
      <c r="B135" s="179" t="s">
        <v>75</v>
      </c>
      <c r="C135" s="179"/>
      <c r="D135" s="11">
        <f>D123</f>
        <v>0</v>
      </c>
    </row>
    <row r="136" spans="1:4" s="30" customFormat="1" ht="16.5" customHeight="1" x14ac:dyDescent="0.25">
      <c r="A136" s="158" t="s">
        <v>31</v>
      </c>
      <c r="B136" s="158"/>
      <c r="C136" s="158"/>
      <c r="D136" s="13">
        <f>TRUNC((D134+D135),2)</f>
        <v>0</v>
      </c>
    </row>
    <row r="137" spans="1:4" s="30" customFormat="1" ht="12.75" customHeight="1" x14ac:dyDescent="0.25">
      <c r="A137" s="178" t="s">
        <v>102</v>
      </c>
      <c r="B137" s="178"/>
      <c r="C137" s="178"/>
      <c r="D137" s="178"/>
    </row>
    <row r="138" spans="1:4" hidden="1" x14ac:dyDescent="0.25"/>
    <row r="139" spans="1:4" hidden="1" x14ac:dyDescent="0.25"/>
    <row r="140" spans="1:4" hidden="1" x14ac:dyDescent="0.25"/>
    <row r="141" spans="1:4" hidden="1" x14ac:dyDescent="0.25">
      <c r="C141" s="81"/>
    </row>
    <row r="142" spans="1:4" hidden="1" x14ac:dyDescent="0.25"/>
    <row r="143" spans="1:4" hidden="1" x14ac:dyDescent="0.25"/>
    <row r="144" spans="1: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t="12" customHeight="1" x14ac:dyDescent="0.25"/>
  </sheetData>
  <sheetProtection formatCells="0" formatColumns="0" formatRows="0" insertColumns="0" insertRows="0"/>
  <mergeCells count="73">
    <mergeCell ref="A136:C136"/>
    <mergeCell ref="A137:D137"/>
    <mergeCell ref="B130:C130"/>
    <mergeCell ref="B131:C131"/>
    <mergeCell ref="B132:C132"/>
    <mergeCell ref="B133:C133"/>
    <mergeCell ref="A134:C134"/>
    <mergeCell ref="B135:C135"/>
    <mergeCell ref="B129:C129"/>
    <mergeCell ref="A104:D104"/>
    <mergeCell ref="A107:B107"/>
    <mergeCell ref="A109:D109"/>
    <mergeCell ref="B110:C110"/>
    <mergeCell ref="B111:C111"/>
    <mergeCell ref="B112:C112"/>
    <mergeCell ref="A113:D113"/>
    <mergeCell ref="A114:D114"/>
    <mergeCell ref="A115:D115"/>
    <mergeCell ref="A127:D127"/>
    <mergeCell ref="B128:C128"/>
    <mergeCell ref="A102:B102"/>
    <mergeCell ref="C68:D68"/>
    <mergeCell ref="C69:D69"/>
    <mergeCell ref="C70:D70"/>
    <mergeCell ref="A71:D71"/>
    <mergeCell ref="A72:D72"/>
    <mergeCell ref="A77:B77"/>
    <mergeCell ref="A80:D80"/>
    <mergeCell ref="A88:B88"/>
    <mergeCell ref="A90:D90"/>
    <mergeCell ref="A92:D92"/>
    <mergeCell ref="A94:D94"/>
    <mergeCell ref="A64:D64"/>
    <mergeCell ref="A38:D38"/>
    <mergeCell ref="A42:B42"/>
    <mergeCell ref="A44:B44"/>
    <mergeCell ref="A45:D45"/>
    <mergeCell ref="A46:D46"/>
    <mergeCell ref="A47:D47"/>
    <mergeCell ref="A49:D49"/>
    <mergeCell ref="A59:B59"/>
    <mergeCell ref="A60:D60"/>
    <mergeCell ref="A61:D61"/>
    <mergeCell ref="A62:D62"/>
    <mergeCell ref="A37:D37"/>
    <mergeCell ref="B24:C24"/>
    <mergeCell ref="B25:C25"/>
    <mergeCell ref="B26:C26"/>
    <mergeCell ref="B27:C27"/>
    <mergeCell ref="A30:D30"/>
    <mergeCell ref="B31:C31"/>
    <mergeCell ref="B32:C32"/>
    <mergeCell ref="B33:C33"/>
    <mergeCell ref="A34:C34"/>
    <mergeCell ref="A35:D35"/>
    <mergeCell ref="A36:D36"/>
    <mergeCell ref="F17:H17"/>
    <mergeCell ref="B18:C18"/>
    <mergeCell ref="B19:C19"/>
    <mergeCell ref="A21:D21"/>
    <mergeCell ref="A22:D22"/>
    <mergeCell ref="B23:C23"/>
    <mergeCell ref="A13:B13"/>
    <mergeCell ref="A14:D14"/>
    <mergeCell ref="B15:C15"/>
    <mergeCell ref="B16:C16"/>
    <mergeCell ref="B17:C17"/>
    <mergeCell ref="A12:B12"/>
    <mergeCell ref="A8:B8"/>
    <mergeCell ref="C8:D8"/>
    <mergeCell ref="A9:B9"/>
    <mergeCell ref="C9:D9"/>
    <mergeCell ref="A11:D11"/>
  </mergeCells>
  <pageMargins left="1.1811023622047245" right="0.39370078740157483" top="0.78740157480314965" bottom="0.78740157480314965" header="0.31496062992125984" footer="0.31496062992125984"/>
  <pageSetup paperSize="9" scale="78" fitToHeight="3" orientation="portrait" r:id="rId1"/>
  <rowBreaks count="3" manualBreakCount="3">
    <brk id="36" max="16383" man="1"/>
    <brk id="62" max="16383" man="1"/>
    <brk id="8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32"/>
  <sheetViews>
    <sheetView tabSelected="1" view="pageBreakPreview" topLeftCell="A4" zoomScaleNormal="85" zoomScaleSheetLayoutView="100" workbookViewId="0">
      <selection activeCell="A7" sqref="A7:C7"/>
    </sheetView>
  </sheetViews>
  <sheetFormatPr defaultColWidth="0" defaultRowHeight="0" customHeight="1" zeroHeight="1" x14ac:dyDescent="0.25"/>
  <cols>
    <col min="1" max="1" width="29.77734375" style="102" bestFit="1" customWidth="1"/>
    <col min="2" max="2" width="9.21875" style="102" bestFit="1" customWidth="1"/>
    <col min="3" max="3" width="15" style="102" bestFit="1" customWidth="1"/>
    <col min="4" max="4" width="24.77734375" style="102" bestFit="1" customWidth="1"/>
    <col min="5" max="5" width="23.21875" style="102" bestFit="1" customWidth="1"/>
    <col min="6" max="6" width="14.5546875" style="83" hidden="1" customWidth="1"/>
    <col min="7" max="9" width="9.109375" style="83" hidden="1" customWidth="1"/>
    <col min="10" max="10" width="24.44140625" style="83" hidden="1" customWidth="1"/>
    <col min="11" max="16384" width="9.109375" style="83" hidden="1"/>
  </cols>
  <sheetData>
    <row r="1" spans="1:5" ht="13.2" x14ac:dyDescent="0.25">
      <c r="A1" s="1" t="s">
        <v>113</v>
      </c>
      <c r="B1" s="29"/>
      <c r="C1" s="29"/>
      <c r="D1" s="29"/>
      <c r="E1" s="82"/>
    </row>
    <row r="2" spans="1:5" ht="13.2" x14ac:dyDescent="0.25">
      <c r="A2" s="1" t="s">
        <v>114</v>
      </c>
      <c r="B2" s="29"/>
      <c r="C2" s="29"/>
      <c r="D2" s="29"/>
      <c r="E2" s="82"/>
    </row>
    <row r="3" spans="1:5" ht="13.2" x14ac:dyDescent="0.25">
      <c r="A3" s="1" t="s">
        <v>115</v>
      </c>
      <c r="B3" s="29"/>
      <c r="C3" s="29"/>
      <c r="D3" s="29"/>
      <c r="E3" s="82"/>
    </row>
    <row r="4" spans="1:5" ht="13.2" x14ac:dyDescent="0.25">
      <c r="A4" s="1" t="s">
        <v>116</v>
      </c>
      <c r="B4" s="84"/>
      <c r="C4" s="84"/>
      <c r="D4" s="84"/>
      <c r="E4" s="82"/>
    </row>
    <row r="5" spans="1:5" ht="13.2" x14ac:dyDescent="0.25">
      <c r="A5" s="1" t="s">
        <v>117</v>
      </c>
      <c r="B5" s="84"/>
      <c r="C5" s="84"/>
      <c r="D5" s="84"/>
      <c r="E5" s="82"/>
    </row>
    <row r="6" spans="1:5" ht="13.2" x14ac:dyDescent="0.25">
      <c r="A6" s="82"/>
      <c r="B6" s="82"/>
      <c r="C6" s="82"/>
      <c r="D6" s="82"/>
      <c r="E6" s="82"/>
    </row>
    <row r="7" spans="1:5" ht="12.75" customHeight="1" x14ac:dyDescent="0.25">
      <c r="A7" s="190" t="s">
        <v>126</v>
      </c>
      <c r="B7" s="190"/>
      <c r="C7" s="190"/>
      <c r="D7" s="123" t="s">
        <v>143</v>
      </c>
      <c r="E7" s="123"/>
    </row>
    <row r="8" spans="1:5" ht="15" customHeight="1" x14ac:dyDescent="0.25">
      <c r="A8" s="190" t="s">
        <v>33</v>
      </c>
      <c r="B8" s="190"/>
      <c r="C8" s="190"/>
      <c r="D8" s="123" t="s">
        <v>176</v>
      </c>
      <c r="E8" s="191"/>
    </row>
    <row r="9" spans="1:5" s="86" customFormat="1" ht="13.2" x14ac:dyDescent="0.25">
      <c r="A9" s="85"/>
      <c r="B9" s="85"/>
      <c r="C9" s="85"/>
      <c r="D9" s="85"/>
      <c r="E9" s="85"/>
    </row>
    <row r="10" spans="1:5" s="86" customFormat="1" ht="13.2" x14ac:dyDescent="0.25">
      <c r="A10" s="192" t="s">
        <v>103</v>
      </c>
      <c r="B10" s="193"/>
      <c r="C10" s="193"/>
      <c r="D10" s="193"/>
      <c r="E10" s="194"/>
    </row>
    <row r="11" spans="1:5" s="86" customFormat="1" ht="13.2" x14ac:dyDescent="0.25">
      <c r="A11" s="183"/>
      <c r="B11" s="184"/>
      <c r="C11" s="184"/>
      <c r="D11" s="184"/>
      <c r="E11" s="185"/>
    </row>
    <row r="12" spans="1:5" s="86" customFormat="1" ht="39.6" x14ac:dyDescent="0.25">
      <c r="A12" s="186" t="s">
        <v>104</v>
      </c>
      <c r="B12" s="87" t="s">
        <v>105</v>
      </c>
      <c r="C12" s="87" t="s">
        <v>106</v>
      </c>
      <c r="D12" s="87" t="s">
        <v>107</v>
      </c>
      <c r="E12" s="87" t="s">
        <v>108</v>
      </c>
    </row>
    <row r="13" spans="1:5" s="86" customFormat="1" ht="13.2" x14ac:dyDescent="0.25">
      <c r="A13" s="186"/>
      <c r="B13" s="87"/>
      <c r="C13" s="87" t="s">
        <v>29</v>
      </c>
      <c r="D13" s="87" t="s">
        <v>29</v>
      </c>
      <c r="E13" s="87" t="s">
        <v>29</v>
      </c>
    </row>
    <row r="14" spans="1:5" s="86" customFormat="1" ht="13.2" x14ac:dyDescent="0.25">
      <c r="A14" s="186"/>
      <c r="B14" s="87" t="s">
        <v>109</v>
      </c>
      <c r="C14" s="87" t="s">
        <v>110</v>
      </c>
      <c r="D14" s="87" t="s">
        <v>111</v>
      </c>
      <c r="E14" s="87" t="s">
        <v>112</v>
      </c>
    </row>
    <row r="15" spans="1:5" s="86" customFormat="1" ht="13.2" x14ac:dyDescent="0.25">
      <c r="A15" s="88"/>
      <c r="B15" s="89"/>
      <c r="C15" s="89"/>
      <c r="D15" s="89"/>
      <c r="E15" s="90"/>
    </row>
    <row r="16" spans="1:5" s="86" customFormat="1" ht="13.2" x14ac:dyDescent="0.25">
      <c r="A16" s="91" t="s">
        <v>158</v>
      </c>
      <c r="B16" s="92">
        <v>1</v>
      </c>
      <c r="C16" s="93">
        <f>'Coord. Geral'!D136</f>
        <v>0</v>
      </c>
      <c r="D16" s="93">
        <f>C16*B16</f>
        <v>0</v>
      </c>
      <c r="E16" s="93">
        <f>D16*12</f>
        <v>0</v>
      </c>
    </row>
    <row r="17" spans="1:7" s="86" customFormat="1" ht="13.2" x14ac:dyDescent="0.25">
      <c r="A17" s="94"/>
      <c r="B17" s="95"/>
      <c r="C17" s="95"/>
      <c r="D17" s="95"/>
      <c r="E17" s="96"/>
    </row>
    <row r="18" spans="1:7" s="86" customFormat="1" ht="13.2" x14ac:dyDescent="0.25">
      <c r="A18" s="91" t="s">
        <v>159</v>
      </c>
      <c r="B18" s="92">
        <v>1</v>
      </c>
      <c r="C18" s="93">
        <f>'Economista Sênior'!D136</f>
        <v>0</v>
      </c>
      <c r="D18" s="93">
        <f>C18*B18</f>
        <v>0</v>
      </c>
      <c r="E18" s="93">
        <f>D18*12</f>
        <v>0</v>
      </c>
    </row>
    <row r="19" spans="1:7" s="86" customFormat="1" ht="13.2" x14ac:dyDescent="0.25">
      <c r="A19" s="94"/>
      <c r="B19" s="97"/>
      <c r="C19" s="95"/>
      <c r="D19" s="95"/>
      <c r="E19" s="96"/>
    </row>
    <row r="20" spans="1:7" s="86" customFormat="1" ht="13.2" x14ac:dyDescent="0.25">
      <c r="A20" s="91" t="s">
        <v>170</v>
      </c>
      <c r="B20" s="92">
        <v>1</v>
      </c>
      <c r="C20" s="93">
        <f>'Direito Pleno'!D136</f>
        <v>0</v>
      </c>
      <c r="D20" s="93">
        <f>C20*B20</f>
        <v>0</v>
      </c>
      <c r="E20" s="93">
        <f>D20*12</f>
        <v>0</v>
      </c>
      <c r="G20" s="98"/>
    </row>
    <row r="21" spans="1:7" s="86" customFormat="1" ht="13.2" x14ac:dyDescent="0.25">
      <c r="A21" s="94"/>
      <c r="B21" s="95"/>
      <c r="C21" s="95"/>
      <c r="D21" s="95"/>
      <c r="E21" s="96"/>
    </row>
    <row r="22" spans="1:7" s="86" customFormat="1" ht="13.2" x14ac:dyDescent="0.25">
      <c r="A22" s="91" t="s">
        <v>165</v>
      </c>
      <c r="B22" s="92">
        <v>14</v>
      </c>
      <c r="C22" s="93">
        <f>'Engenheiro Júnior'!D136</f>
        <v>0</v>
      </c>
      <c r="D22" s="93">
        <f>C22*B22</f>
        <v>0</v>
      </c>
      <c r="E22" s="93">
        <f>D22*12</f>
        <v>0</v>
      </c>
    </row>
    <row r="23" spans="1:7" s="86" customFormat="1" ht="13.2" x14ac:dyDescent="0.25">
      <c r="A23" s="94"/>
      <c r="B23" s="95"/>
      <c r="C23" s="95"/>
      <c r="D23" s="95"/>
      <c r="E23" s="96"/>
      <c r="G23" s="98"/>
    </row>
    <row r="24" spans="1:7" s="86" customFormat="1" ht="13.2" x14ac:dyDescent="0.25">
      <c r="A24" s="91" t="s">
        <v>171</v>
      </c>
      <c r="B24" s="92">
        <v>3</v>
      </c>
      <c r="C24" s="93">
        <f>'Direito Júnior'!D136</f>
        <v>0</v>
      </c>
      <c r="D24" s="11">
        <f>B24*C24</f>
        <v>0</v>
      </c>
      <c r="E24" s="93">
        <f>D24*12</f>
        <v>0</v>
      </c>
    </row>
    <row r="25" spans="1:7" s="86" customFormat="1" ht="13.2" x14ac:dyDescent="0.25">
      <c r="A25" s="94"/>
      <c r="B25" s="97"/>
      <c r="C25" s="95"/>
      <c r="D25" s="95"/>
      <c r="E25" s="96"/>
    </row>
    <row r="26" spans="1:7" s="86" customFormat="1" ht="13.2" x14ac:dyDescent="0.25">
      <c r="A26" s="91" t="s">
        <v>166</v>
      </c>
      <c r="B26" s="92">
        <v>1</v>
      </c>
      <c r="C26" s="93">
        <f>'Contador Júnior'!D136</f>
        <v>0</v>
      </c>
      <c r="D26" s="93">
        <f>C26*B26</f>
        <v>0</v>
      </c>
      <c r="E26" s="93">
        <f>D26*12</f>
        <v>0</v>
      </c>
    </row>
    <row r="27" spans="1:7" s="86" customFormat="1" ht="13.2" x14ac:dyDescent="0.25">
      <c r="A27" s="94"/>
      <c r="B27" s="95"/>
      <c r="C27" s="95"/>
      <c r="D27" s="95"/>
      <c r="E27" s="96"/>
    </row>
    <row r="28" spans="1:7" s="86" customFormat="1" ht="13.2" x14ac:dyDescent="0.25">
      <c r="A28" s="91" t="s">
        <v>167</v>
      </c>
      <c r="B28" s="92">
        <v>1</v>
      </c>
      <c r="C28" s="93">
        <f>'Economista Júnior'!D136</f>
        <v>0</v>
      </c>
      <c r="D28" s="93">
        <f>C28*B28</f>
        <v>0</v>
      </c>
      <c r="E28" s="93">
        <f>D28*12</f>
        <v>0</v>
      </c>
    </row>
    <row r="29" spans="1:7" s="86" customFormat="1" ht="13.2" x14ac:dyDescent="0.25">
      <c r="A29" s="116"/>
      <c r="B29" s="113"/>
      <c r="C29" s="114"/>
      <c r="D29" s="114"/>
      <c r="E29" s="115"/>
    </row>
    <row r="30" spans="1:7" s="86" customFormat="1" ht="13.2" x14ac:dyDescent="0.25">
      <c r="A30" s="91" t="s">
        <v>175</v>
      </c>
      <c r="B30" s="92">
        <v>3</v>
      </c>
      <c r="C30" s="93">
        <f>'Profissional Nível Superior'!D136</f>
        <v>0</v>
      </c>
      <c r="D30" s="93">
        <f>C30*B30</f>
        <v>0</v>
      </c>
      <c r="E30" s="93">
        <f>D30*12</f>
        <v>0</v>
      </c>
    </row>
    <row r="31" spans="1:7" s="86" customFormat="1" ht="13.2" x14ac:dyDescent="0.25">
      <c r="A31" s="99"/>
      <c r="B31" s="100"/>
      <c r="C31" s="100"/>
      <c r="D31" s="100"/>
      <c r="E31" s="101"/>
    </row>
    <row r="32" spans="1:7" s="86" customFormat="1" ht="13.8" x14ac:dyDescent="0.25">
      <c r="A32" s="187" t="s">
        <v>157</v>
      </c>
      <c r="B32" s="188"/>
      <c r="C32" s="189"/>
      <c r="D32" s="103">
        <f>SUM(D16:D31)</f>
        <v>0</v>
      </c>
      <c r="E32" s="103">
        <f>SUM(E16:E31)</f>
        <v>0</v>
      </c>
    </row>
  </sheetData>
  <sheetProtection selectLockedCells="1"/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8">
    <mergeCell ref="A11:E11"/>
    <mergeCell ref="A12:A14"/>
    <mergeCell ref="A32:C32"/>
    <mergeCell ref="A7:C7"/>
    <mergeCell ref="D7:E7"/>
    <mergeCell ref="A8:C8"/>
    <mergeCell ref="D8:E8"/>
    <mergeCell ref="A10:E10"/>
  </mergeCells>
  <pageMargins left="1.2598425196850394" right="0.51181102362204722" top="1.1811023622047245" bottom="0.39370078740157483" header="0.31496062992125984" footer="0.31496062992125984"/>
  <pageSetup paperSize="9" scale="81" orientation="portrait" r:id="rId2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8</vt:i4>
      </vt:variant>
    </vt:vector>
  </HeadingPairs>
  <TitlesOfParts>
    <vt:vector size="17" baseType="lpstr">
      <vt:lpstr>Coord. Geral</vt:lpstr>
      <vt:lpstr>Economista Sênior</vt:lpstr>
      <vt:lpstr>Direito Pleno</vt:lpstr>
      <vt:lpstr>Engenheiro Júnior</vt:lpstr>
      <vt:lpstr>Direito Júnior</vt:lpstr>
      <vt:lpstr>Contador Júnior</vt:lpstr>
      <vt:lpstr>Economista Júnior</vt:lpstr>
      <vt:lpstr>Profissional Nível Superior</vt:lpstr>
      <vt:lpstr>VALOR GLOBAL</vt:lpstr>
      <vt:lpstr>'Contador Júnior'!Area_de_impressao</vt:lpstr>
      <vt:lpstr>'Coord. Geral'!Area_de_impressao</vt:lpstr>
      <vt:lpstr>'Direito Júnior'!Area_de_impressao</vt:lpstr>
      <vt:lpstr>'Direito Pleno'!Area_de_impressao</vt:lpstr>
      <vt:lpstr>'Economista Júnior'!Area_de_impressao</vt:lpstr>
      <vt:lpstr>'Economista Sênior'!Area_de_impressao</vt:lpstr>
      <vt:lpstr>'Engenheiro Júnior'!Area_de_impressao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Elias Bastos dos Santos</cp:lastModifiedBy>
  <cp:lastPrinted>2020-05-05T17:34:14Z</cp:lastPrinted>
  <dcterms:created xsi:type="dcterms:W3CDTF">2011-04-19T14:09:41Z</dcterms:created>
  <dcterms:modified xsi:type="dcterms:W3CDTF">2020-11-27T12:10:51Z</dcterms:modified>
</cp:coreProperties>
</file>